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3"/>
  </bookViews>
  <sheets>
    <sheet name="2020级名额" sheetId="1" r:id="rId1"/>
    <sheet name="2021级名额" sheetId="3" r:id="rId2"/>
    <sheet name="2022级名额" sheetId="4" r:id="rId3"/>
    <sheet name="公共名额" sheetId="2" r:id="rId4"/>
    <sheet name="最终结果" sheetId="5" r:id="rId5"/>
  </sheets>
  <definedNames>
    <definedName name="_xlnm._FilterDatabase" localSheetId="1" hidden="1">'2021级名额'!$W$1:$W$11</definedName>
    <definedName name="_xlnm._FilterDatabase" localSheetId="0" hidden="1">'2020级名额'!$A$1:$W$4</definedName>
  </definedNames>
  <calcPr calcId="144525"/>
</workbook>
</file>

<file path=xl/sharedStrings.xml><?xml version="1.0" encoding="utf-8"?>
<sst xmlns="http://schemas.openxmlformats.org/spreadsheetml/2006/main" count="385" uniqueCount="163">
  <si>
    <t>序号</t>
  </si>
  <si>
    <t>班级</t>
  </si>
  <si>
    <t>姓名</t>
  </si>
  <si>
    <t>学号</t>
  </si>
  <si>
    <t>知识水平（百分制）</t>
  </si>
  <si>
    <t>基本素质（百分制）</t>
  </si>
  <si>
    <t>发展素质（百分制）</t>
  </si>
  <si>
    <t>综测分数</t>
  </si>
  <si>
    <t>2022-2023学年平均学分绩点</t>
  </si>
  <si>
    <t>体测成绩</t>
  </si>
  <si>
    <t>学习成绩</t>
  </si>
  <si>
    <t>综合能力</t>
  </si>
  <si>
    <t>创新能力</t>
  </si>
  <si>
    <t>综合成绩</t>
  </si>
  <si>
    <t>个人平均学分绩点</t>
  </si>
  <si>
    <t>年级专业（班级）最高个人平均学分绩点</t>
  </si>
  <si>
    <t>个人平均学分绩点/年级专业（班级）最高个人平均学分绩点*100</t>
  </si>
  <si>
    <t>学习成绩*60%</t>
  </si>
  <si>
    <t>个人综合能力积分</t>
  </si>
  <si>
    <t>申请者中最高个人综合能力积分</t>
  </si>
  <si>
    <t>个人综合能力积分/申请者中最高个人综合能力积分*100</t>
  </si>
  <si>
    <t>综合能力*20%</t>
  </si>
  <si>
    <t>个人创新能力积分</t>
  </si>
  <si>
    <t>申请者中最高个人创新能力积分</t>
  </si>
  <si>
    <t>个人创新能力积分/申请者中最高个人创新能力积分*100</t>
  </si>
  <si>
    <t>创新能力*20%</t>
  </si>
  <si>
    <t>药学201</t>
  </si>
  <si>
    <t>夏雨婷</t>
  </si>
  <si>
    <t>2020211505022</t>
  </si>
  <si>
    <t>87.98(2/46)</t>
  </si>
  <si>
    <t>4.21（1/46）</t>
  </si>
  <si>
    <t>药学202</t>
  </si>
  <si>
    <t>刘丰瑞</t>
  </si>
  <si>
    <t>2020211505037</t>
  </si>
  <si>
    <t>74.04(6/46)</t>
  </si>
  <si>
    <t>3.52（16/46）</t>
  </si>
  <si>
    <t>药学215</t>
  </si>
  <si>
    <t>楼林森</t>
  </si>
  <si>
    <t>2021211505134</t>
  </si>
  <si>
    <t>100（1/125）</t>
  </si>
  <si>
    <t>4.33（1/125）</t>
  </si>
  <si>
    <t>莫苏萍</t>
  </si>
  <si>
    <t>2021211505049</t>
  </si>
  <si>
    <t>77.15（6/125）</t>
  </si>
  <si>
    <t>3.79（7/125）</t>
  </si>
  <si>
    <t>王美婷</t>
  </si>
  <si>
    <t>2021211505090</t>
  </si>
  <si>
    <t>83.05(2/125)</t>
  </si>
  <si>
    <t>4.16（2/125）</t>
  </si>
  <si>
    <t>章珊珊</t>
  </si>
  <si>
    <t>2021211505105</t>
  </si>
  <si>
    <t>77.38（5/125）</t>
  </si>
  <si>
    <t>4.09（4/125）</t>
  </si>
  <si>
    <t>樊耀璇</t>
  </si>
  <si>
    <t>2021211505084</t>
  </si>
  <si>
    <t>73.66（7/125）</t>
  </si>
  <si>
    <t>3.75（9/125）</t>
  </si>
  <si>
    <t>章柯滢</t>
  </si>
  <si>
    <t>2021211505069</t>
  </si>
  <si>
    <t>78.50（3/125）</t>
  </si>
  <si>
    <t>3.80（6/125）</t>
  </si>
  <si>
    <t>药学214</t>
  </si>
  <si>
    <t>丁舒凡</t>
  </si>
  <si>
    <t>2021211505130</t>
  </si>
  <si>
    <t>69.47（18/125）</t>
  </si>
  <si>
    <t>3.73（12/125）</t>
  </si>
  <si>
    <t>药学211</t>
  </si>
  <si>
    <t>代宁雨</t>
  </si>
  <si>
    <t>2021211505016</t>
  </si>
  <si>
    <t>70.33（13/125）</t>
  </si>
  <si>
    <t>3.62（23/125）</t>
  </si>
  <si>
    <t>荆懿珊</t>
  </si>
  <si>
    <t>2021211505018</t>
  </si>
  <si>
    <t>68.62（22/125）</t>
  </si>
  <si>
    <t>3.39（38/125）</t>
  </si>
  <si>
    <t>药学221</t>
  </si>
  <si>
    <t>熊双幸子</t>
  </si>
  <si>
    <t>2022211505027</t>
  </si>
  <si>
    <t>77.12（21/171）</t>
  </si>
  <si>
    <t>3.64（22/171）</t>
  </si>
  <si>
    <t>吴玉圆</t>
  </si>
  <si>
    <t>2021211505114</t>
  </si>
  <si>
    <t>67.45（25/125）</t>
  </si>
  <si>
    <t>3.54（37/125）</t>
  </si>
  <si>
    <t>药学213</t>
  </si>
  <si>
    <t>骆佳睿</t>
  </si>
  <si>
    <t>2021211505075</t>
  </si>
  <si>
    <t>72.79（8/125）</t>
  </si>
  <si>
    <t>3.55（26/125）</t>
  </si>
  <si>
    <t>许嘉雯</t>
  </si>
  <si>
    <t>2021211505077</t>
  </si>
  <si>
    <t>69.51（17/125）</t>
  </si>
  <si>
    <t>3.60（24/125）</t>
  </si>
  <si>
    <t>余晓历</t>
  </si>
  <si>
    <t>2021211505140</t>
  </si>
  <si>
    <t>71.63（10/125）</t>
  </si>
  <si>
    <t>3.65（17/125）</t>
  </si>
  <si>
    <t>药学224</t>
  </si>
  <si>
    <t>杨涛</t>
  </si>
  <si>
    <t>2022211505137</t>
  </si>
  <si>
    <t>76.83（24/171）</t>
  </si>
  <si>
    <t>3.24（50/171）</t>
  </si>
  <si>
    <t>武雨润</t>
  </si>
  <si>
    <t>2022211505120</t>
  </si>
  <si>
    <t>73.02（33/171）</t>
  </si>
  <si>
    <t>3.31（38/171）</t>
  </si>
  <si>
    <t>卓金梅</t>
  </si>
  <si>
    <t>2022211505032</t>
  </si>
  <si>
    <t>85.95（4/171）</t>
  </si>
  <si>
    <t>4.14（1/171）</t>
  </si>
  <si>
    <t>王晓雨</t>
  </si>
  <si>
    <t>2022211505009</t>
  </si>
  <si>
    <t>80.42（13/171）</t>
  </si>
  <si>
    <t>3.47（32/171）</t>
  </si>
  <si>
    <t>药学223</t>
  </si>
  <si>
    <t>刘梦婷</t>
  </si>
  <si>
    <t>2022211505087</t>
  </si>
  <si>
    <t>85.89（5/171）</t>
  </si>
  <si>
    <t>4.08（2/171）</t>
  </si>
  <si>
    <t>药学222</t>
  </si>
  <si>
    <t>杨冉</t>
  </si>
  <si>
    <t>2022211505048</t>
  </si>
  <si>
    <t>86.07（3/171）</t>
  </si>
  <si>
    <t>4.07（3/171</t>
  </si>
  <si>
    <t>樊佳雪</t>
  </si>
  <si>
    <t>2022211505118</t>
  </si>
  <si>
    <t>82.81（8/171）</t>
  </si>
  <si>
    <t>3.90（11/171）</t>
  </si>
  <si>
    <t>赵梓彤</t>
  </si>
  <si>
    <t>2022211505129</t>
  </si>
  <si>
    <t>79.61（15/171）</t>
  </si>
  <si>
    <t>3.84（14/171）</t>
  </si>
  <si>
    <t>罗欣琦</t>
  </si>
  <si>
    <t>2022211505135</t>
  </si>
  <si>
    <t>79.46（16/171）</t>
  </si>
  <si>
    <t>3.75（18/171）</t>
  </si>
  <si>
    <t>药学225</t>
  </si>
  <si>
    <t>汪赟</t>
  </si>
  <si>
    <t>2022211505152</t>
  </si>
  <si>
    <t>75.03（29/171）</t>
  </si>
  <si>
    <t>3.58（24/171）</t>
  </si>
  <si>
    <t>晏婧</t>
  </si>
  <si>
    <t>2022211505061</t>
  </si>
  <si>
    <t>74.19（32/171）</t>
  </si>
  <si>
    <t>3.45（34/171）</t>
  </si>
  <si>
    <t>王润瑶</t>
  </si>
  <si>
    <t>2022211505069</t>
  </si>
  <si>
    <t>74.58（30/171）</t>
  </si>
  <si>
    <t>3.45（33/171）</t>
  </si>
  <si>
    <t>王申</t>
  </si>
  <si>
    <t>2022211505150</t>
  </si>
  <si>
    <t>77.75（19/171）</t>
  </si>
  <si>
    <t>3.41（38/171）</t>
  </si>
  <si>
    <t>邹月敏</t>
  </si>
  <si>
    <t>2022211505153</t>
  </si>
  <si>
    <t>70.86（40/171）</t>
  </si>
  <si>
    <t>3.38（40/171）</t>
  </si>
  <si>
    <t xml:space="preserve">   </t>
  </si>
  <si>
    <t>备注</t>
  </si>
  <si>
    <t>2020级</t>
  </si>
  <si>
    <t>2021级</t>
  </si>
  <si>
    <t>2022级</t>
  </si>
  <si>
    <t>公共名额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</si>
</sst>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5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2" fontId="4" fillId="2" borderId="7" xfId="0" applyNumberFormat="1" applyFont="1" applyFill="1" applyBorder="1" applyAlignment="1" applyProtection="1">
      <alignment horizontal="center" vertical="center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4" fillId="2" borderId="8" xfId="0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2" fontId="4" fillId="2" borderId="8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76" fontId="4" fillId="2" borderId="8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4"/>
  <sheetViews>
    <sheetView workbookViewId="0">
      <selection activeCell="B3" sqref="B3:D4"/>
    </sheetView>
  </sheetViews>
  <sheetFormatPr defaultColWidth="8.65909090909091" defaultRowHeight="14.25" customHeight="1" outlineLevelRow="3"/>
  <cols>
    <col min="1" max="1" width="5.5" style="32" customWidth="1"/>
    <col min="2" max="2" width="8.65909090909091" style="32" customWidth="1"/>
    <col min="3" max="3" width="8" style="32" customWidth="1"/>
    <col min="4" max="4" width="14.5" style="49" customWidth="1"/>
    <col min="5" max="5" width="10.8333333333333" style="32" customWidth="1"/>
    <col min="6" max="6" width="10.1590909090909" style="32" customWidth="1"/>
    <col min="7" max="7" width="10.5" style="32" customWidth="1"/>
    <col min="8" max="8" width="15.6590909090909" style="32" customWidth="1"/>
    <col min="9" max="9" width="13.3409090909091" style="32" customWidth="1"/>
    <col min="10" max="10" width="5.65909090909091" style="12" customWidth="1"/>
    <col min="11" max="11" width="11.6590909090909" style="12" customWidth="1"/>
    <col min="12" max="12" width="16" style="12" customWidth="1"/>
    <col min="13" max="13" width="21" style="12" customWidth="1"/>
    <col min="14" max="14" width="8" style="12" customWidth="1"/>
    <col min="15" max="15" width="8.84090909090909" style="12" customWidth="1"/>
    <col min="16" max="16" width="10.8333333333333" style="12" customWidth="1"/>
    <col min="17" max="17" width="22.5" style="12" customWidth="1"/>
    <col min="18" max="18" width="9" style="32" customWidth="1"/>
    <col min="19" max="19" width="8.65909090909091" style="32"/>
    <col min="20" max="20" width="14.3409090909091" style="32" customWidth="1"/>
    <col min="21" max="21" width="22.5" style="32" customWidth="1"/>
    <col min="22" max="23" width="10.6893939393939" style="32"/>
    <col min="24" max="38" width="8.65909090909091" style="32"/>
  </cols>
  <sheetData>
    <row r="1" s="12" customFormat="1" ht="20" customHeight="1" spans="1:23">
      <c r="A1" s="18" t="s">
        <v>0</v>
      </c>
      <c r="B1" s="19" t="s">
        <v>1</v>
      </c>
      <c r="C1" s="18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7" t="s">
        <v>8</v>
      </c>
      <c r="J1" s="20" t="s">
        <v>9</v>
      </c>
      <c r="K1" s="20" t="s">
        <v>10</v>
      </c>
      <c r="L1" s="20"/>
      <c r="M1" s="20"/>
      <c r="N1" s="20"/>
      <c r="O1" s="20" t="s">
        <v>11</v>
      </c>
      <c r="P1" s="20"/>
      <c r="Q1" s="20"/>
      <c r="R1" s="20"/>
      <c r="S1" s="20" t="s">
        <v>12</v>
      </c>
      <c r="T1" s="20"/>
      <c r="U1" s="20"/>
      <c r="V1" s="20"/>
      <c r="W1" s="27" t="s">
        <v>13</v>
      </c>
    </row>
    <row r="2" s="12" customFormat="1" ht="41" customHeight="1" spans="1:23">
      <c r="A2" s="18"/>
      <c r="B2" s="21"/>
      <c r="C2" s="18"/>
      <c r="D2" s="20"/>
      <c r="E2" s="20"/>
      <c r="F2" s="20"/>
      <c r="G2" s="20"/>
      <c r="H2" s="20"/>
      <c r="I2" s="28"/>
      <c r="J2" s="20"/>
      <c r="K2" s="18" t="s">
        <v>14</v>
      </c>
      <c r="L2" s="29" t="s">
        <v>15</v>
      </c>
      <c r="M2" s="29" t="s">
        <v>16</v>
      </c>
      <c r="N2" s="18" t="s">
        <v>17</v>
      </c>
      <c r="O2" s="18" t="s">
        <v>18</v>
      </c>
      <c r="P2" s="29" t="s">
        <v>19</v>
      </c>
      <c r="Q2" s="29" t="s">
        <v>20</v>
      </c>
      <c r="R2" s="18" t="s">
        <v>21</v>
      </c>
      <c r="S2" s="29" t="s">
        <v>22</v>
      </c>
      <c r="T2" s="29" t="s">
        <v>23</v>
      </c>
      <c r="U2" s="29" t="s">
        <v>24</v>
      </c>
      <c r="V2" s="18" t="s">
        <v>25</v>
      </c>
      <c r="W2" s="28"/>
    </row>
    <row r="3" s="13" customFormat="1" customHeight="1" spans="1:38">
      <c r="A3" s="22">
        <v>1</v>
      </c>
      <c r="B3" s="22" t="s">
        <v>26</v>
      </c>
      <c r="C3" s="22" t="s">
        <v>27</v>
      </c>
      <c r="D3" s="23" t="s">
        <v>28</v>
      </c>
      <c r="E3" s="22">
        <v>100</v>
      </c>
      <c r="F3" s="22">
        <v>52.04</v>
      </c>
      <c r="G3" s="22">
        <v>51.7</v>
      </c>
      <c r="H3" s="22" t="s">
        <v>29</v>
      </c>
      <c r="I3" s="22" t="s">
        <v>30</v>
      </c>
      <c r="J3" s="22">
        <v>81.1</v>
      </c>
      <c r="K3" s="22">
        <v>4.21</v>
      </c>
      <c r="L3" s="22">
        <v>4.21</v>
      </c>
      <c r="M3" s="22">
        <v>100</v>
      </c>
      <c r="N3" s="30">
        <f>M3*0.6</f>
        <v>60</v>
      </c>
      <c r="O3" s="22">
        <v>2.5</v>
      </c>
      <c r="P3" s="22">
        <v>2.5</v>
      </c>
      <c r="Q3" s="22">
        <f>O3/P3*100</f>
        <v>100</v>
      </c>
      <c r="R3" s="22">
        <f>Q3*0.2</f>
        <v>20</v>
      </c>
      <c r="S3" s="22">
        <v>5.3</v>
      </c>
      <c r="T3" s="22">
        <v>6.4</v>
      </c>
      <c r="U3" s="33">
        <f>S3/T3*100</f>
        <v>82.8125</v>
      </c>
      <c r="V3" s="33">
        <f>U3*0.2</f>
        <v>16.5625</v>
      </c>
      <c r="W3" s="33">
        <f>N3+R3+V3</f>
        <v>96.5625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="13" customFormat="1" customHeight="1" spans="1:38">
      <c r="A4" s="22">
        <v>2</v>
      </c>
      <c r="B4" s="22" t="s">
        <v>31</v>
      </c>
      <c r="C4" s="22" t="s">
        <v>32</v>
      </c>
      <c r="D4" s="23" t="s">
        <v>33</v>
      </c>
      <c r="E4" s="22">
        <v>83.61</v>
      </c>
      <c r="F4" s="22">
        <v>41.5</v>
      </c>
      <c r="G4" s="22">
        <v>51.05</v>
      </c>
      <c r="H4" s="22" t="s">
        <v>34</v>
      </c>
      <c r="I4" s="22" t="s">
        <v>35</v>
      </c>
      <c r="J4" s="22">
        <v>82.5</v>
      </c>
      <c r="K4" s="22">
        <v>3.52</v>
      </c>
      <c r="L4" s="22">
        <v>4.21</v>
      </c>
      <c r="M4" s="22">
        <v>83.61</v>
      </c>
      <c r="N4" s="30">
        <f>M4*0.6</f>
        <v>50.166</v>
      </c>
      <c r="O4" s="22">
        <v>1</v>
      </c>
      <c r="P4" s="22">
        <v>2.5</v>
      </c>
      <c r="Q4" s="22">
        <f>O4/P4*100</f>
        <v>40</v>
      </c>
      <c r="R4" s="22">
        <f>Q4*0.2</f>
        <v>8</v>
      </c>
      <c r="S4" s="22">
        <v>6.4</v>
      </c>
      <c r="T4" s="22">
        <v>6.4</v>
      </c>
      <c r="U4" s="33">
        <f>S4/T4*100</f>
        <v>100</v>
      </c>
      <c r="V4" s="33">
        <f>U4*0.2</f>
        <v>20</v>
      </c>
      <c r="W4" s="33">
        <f>N4+R4+V4</f>
        <v>78.166</v>
      </c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</sheetData>
  <mergeCells count="14">
    <mergeCell ref="K1:N1"/>
    <mergeCell ref="O1:R1"/>
    <mergeCell ref="S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W1:W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"/>
  <sheetViews>
    <sheetView workbookViewId="0">
      <selection activeCell="Y19" sqref="Y19"/>
    </sheetView>
  </sheetViews>
  <sheetFormatPr defaultColWidth="8.72727272727273" defaultRowHeight="15.6"/>
  <cols>
    <col min="4" max="4" width="12.2727272727273" customWidth="1"/>
    <col min="5" max="7" width="8.72727272727273" customWidth="1"/>
    <col min="8" max="8" width="14.0909090909091" customWidth="1"/>
    <col min="9" max="9" width="21.9090909090909" customWidth="1"/>
    <col min="10" max="22" width="8.72727272727273" customWidth="1"/>
  </cols>
  <sheetData>
    <row r="1" s="12" customFormat="1" ht="20" customHeight="1" spans="1:23">
      <c r="A1" s="18" t="s">
        <v>0</v>
      </c>
      <c r="B1" s="19" t="s">
        <v>1</v>
      </c>
      <c r="C1" s="18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7" t="s">
        <v>8</v>
      </c>
      <c r="J1" s="20" t="s">
        <v>9</v>
      </c>
      <c r="K1" s="20" t="s">
        <v>10</v>
      </c>
      <c r="L1" s="20"/>
      <c r="M1" s="20"/>
      <c r="N1" s="20"/>
      <c r="O1" s="20" t="s">
        <v>11</v>
      </c>
      <c r="P1" s="20"/>
      <c r="Q1" s="20"/>
      <c r="R1" s="20"/>
      <c r="S1" s="20" t="s">
        <v>12</v>
      </c>
      <c r="T1" s="20"/>
      <c r="U1" s="20"/>
      <c r="V1" s="20"/>
      <c r="W1" s="27" t="s">
        <v>13</v>
      </c>
    </row>
    <row r="2" s="12" customFormat="1" ht="41" customHeight="1" spans="1:23">
      <c r="A2" s="18"/>
      <c r="B2" s="21"/>
      <c r="C2" s="18"/>
      <c r="D2" s="20"/>
      <c r="E2" s="20"/>
      <c r="F2" s="20"/>
      <c r="G2" s="20"/>
      <c r="H2" s="20"/>
      <c r="I2" s="28"/>
      <c r="J2" s="20"/>
      <c r="K2" s="18" t="s">
        <v>14</v>
      </c>
      <c r="L2" s="29" t="s">
        <v>15</v>
      </c>
      <c r="M2" s="29" t="s">
        <v>16</v>
      </c>
      <c r="N2" s="18" t="s">
        <v>17</v>
      </c>
      <c r="O2" s="18" t="s">
        <v>18</v>
      </c>
      <c r="P2" s="29" t="s">
        <v>19</v>
      </c>
      <c r="Q2" s="29" t="s">
        <v>20</v>
      </c>
      <c r="R2" s="18" t="s">
        <v>21</v>
      </c>
      <c r="S2" s="29" t="s">
        <v>22</v>
      </c>
      <c r="T2" s="29" t="s">
        <v>23</v>
      </c>
      <c r="U2" s="29" t="s">
        <v>24</v>
      </c>
      <c r="V2" s="18" t="s">
        <v>25</v>
      </c>
      <c r="W2" s="28"/>
    </row>
    <row r="3" s="13" customFormat="1" ht="14.25" customHeight="1" spans="1:38">
      <c r="A3" s="22">
        <v>1</v>
      </c>
      <c r="B3" s="22" t="s">
        <v>36</v>
      </c>
      <c r="C3" s="22" t="s">
        <v>37</v>
      </c>
      <c r="D3" s="23" t="s">
        <v>38</v>
      </c>
      <c r="E3" s="22">
        <v>100</v>
      </c>
      <c r="F3" s="22">
        <v>100</v>
      </c>
      <c r="G3" s="22">
        <v>100</v>
      </c>
      <c r="H3" s="22" t="s">
        <v>39</v>
      </c>
      <c r="I3" s="22" t="s">
        <v>40</v>
      </c>
      <c r="J3" s="22">
        <v>82.4</v>
      </c>
      <c r="K3" s="22">
        <v>4.33</v>
      </c>
      <c r="L3" s="22">
        <v>4.33</v>
      </c>
      <c r="M3" s="22">
        <v>100</v>
      </c>
      <c r="N3" s="30">
        <f>M3*0.6</f>
        <v>60</v>
      </c>
      <c r="O3" s="22">
        <v>2</v>
      </c>
      <c r="P3" s="22">
        <v>5</v>
      </c>
      <c r="Q3" s="22">
        <f>O3/P3*100</f>
        <v>40</v>
      </c>
      <c r="R3" s="22">
        <f>Q3*0.2</f>
        <v>8</v>
      </c>
      <c r="S3" s="22">
        <v>27.4</v>
      </c>
      <c r="T3" s="22">
        <v>27.4</v>
      </c>
      <c r="U3" s="33">
        <f>S3/T3*100</f>
        <v>100</v>
      </c>
      <c r="V3" s="33">
        <f>U3*0.2</f>
        <v>20</v>
      </c>
      <c r="W3" s="33">
        <f>N3+R3+V3</f>
        <v>88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="13" customFormat="1" ht="14.25" customHeight="1" spans="1:38">
      <c r="A4" s="42">
        <v>2</v>
      </c>
      <c r="B4" s="42" t="s">
        <v>36</v>
      </c>
      <c r="C4" s="42" t="s">
        <v>41</v>
      </c>
      <c r="D4" s="43" t="s">
        <v>42</v>
      </c>
      <c r="E4" s="42">
        <v>87.53</v>
      </c>
      <c r="F4" s="42">
        <v>54.38</v>
      </c>
      <c r="G4" s="42">
        <v>33.51</v>
      </c>
      <c r="H4" s="42" t="s">
        <v>43</v>
      </c>
      <c r="I4" s="42" t="s">
        <v>44</v>
      </c>
      <c r="J4" s="42">
        <v>84.5</v>
      </c>
      <c r="K4" s="42">
        <v>3.79</v>
      </c>
      <c r="L4" s="42">
        <v>4.33</v>
      </c>
      <c r="M4" s="42">
        <v>87.53</v>
      </c>
      <c r="N4" s="44">
        <f>M4*0.6</f>
        <v>52.518</v>
      </c>
      <c r="O4" s="42">
        <v>5</v>
      </c>
      <c r="P4" s="42">
        <v>5</v>
      </c>
      <c r="Q4" s="42">
        <f>O4/P4*100</f>
        <v>100</v>
      </c>
      <c r="R4" s="42">
        <f>Q4*0.2</f>
        <v>20</v>
      </c>
      <c r="S4" s="42">
        <v>2</v>
      </c>
      <c r="T4" s="42">
        <v>27.4</v>
      </c>
      <c r="U4" s="47">
        <f>S4/T4*100</f>
        <v>7.2992700729927</v>
      </c>
      <c r="V4" s="47">
        <f>U4*0.2</f>
        <v>1.45985401459854</v>
      </c>
      <c r="W4" s="47">
        <f>N4+R4+V4</f>
        <v>73.9778540145985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="13" customFormat="1" ht="14.25" customHeight="1" spans="1:38">
      <c r="A5" s="22">
        <v>3</v>
      </c>
      <c r="B5" s="22" t="s">
        <v>36</v>
      </c>
      <c r="C5" s="22" t="s">
        <v>45</v>
      </c>
      <c r="D5" s="23" t="s">
        <v>46</v>
      </c>
      <c r="E5" s="22">
        <v>96.07</v>
      </c>
      <c r="F5" s="22">
        <v>45.36</v>
      </c>
      <c r="G5" s="22">
        <v>41.91</v>
      </c>
      <c r="H5" s="22" t="s">
        <v>47</v>
      </c>
      <c r="I5" s="22" t="s">
        <v>48</v>
      </c>
      <c r="J5" s="22">
        <v>83.3</v>
      </c>
      <c r="K5" s="22">
        <v>4.16</v>
      </c>
      <c r="L5" s="22">
        <v>4.33</v>
      </c>
      <c r="M5" s="22">
        <v>96.07</v>
      </c>
      <c r="N5" s="30">
        <f>M5*0.6</f>
        <v>57.642</v>
      </c>
      <c r="O5" s="22">
        <v>0</v>
      </c>
      <c r="P5" s="22">
        <v>5</v>
      </c>
      <c r="Q5" s="22">
        <f>O5/P5*100</f>
        <v>0</v>
      </c>
      <c r="R5" s="22">
        <f>Q5*0.2</f>
        <v>0</v>
      </c>
      <c r="S5" s="22">
        <v>17</v>
      </c>
      <c r="T5" s="22">
        <v>27.4</v>
      </c>
      <c r="U5" s="33">
        <f>S5/T5*100</f>
        <v>62.043795620438</v>
      </c>
      <c r="V5" s="33">
        <f>U5*0.2</f>
        <v>12.4087591240876</v>
      </c>
      <c r="W5" s="33">
        <f>N5+R5+V5</f>
        <v>70.0507591240876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="13" customFormat="1" ht="14.25" customHeight="1" spans="1:38">
      <c r="A6" s="22">
        <v>4</v>
      </c>
      <c r="B6" s="22" t="s">
        <v>36</v>
      </c>
      <c r="C6" s="22" t="s">
        <v>49</v>
      </c>
      <c r="D6" s="23" t="s">
        <v>50</v>
      </c>
      <c r="E6" s="22">
        <v>94.46</v>
      </c>
      <c r="F6" s="22">
        <v>31.19</v>
      </c>
      <c r="G6" s="22">
        <v>18.56</v>
      </c>
      <c r="H6" s="22" t="s">
        <v>51</v>
      </c>
      <c r="I6" s="22" t="s">
        <v>52</v>
      </c>
      <c r="J6" s="22">
        <v>80.1</v>
      </c>
      <c r="K6" s="22">
        <v>4.09</v>
      </c>
      <c r="L6" s="22">
        <v>4.33</v>
      </c>
      <c r="M6" s="22">
        <v>94.46</v>
      </c>
      <c r="N6" s="30">
        <f>M6*0.6</f>
        <v>56.676</v>
      </c>
      <c r="O6" s="22">
        <v>1.5</v>
      </c>
      <c r="P6" s="22">
        <v>5</v>
      </c>
      <c r="Q6" s="22">
        <f>O6/P6*100</f>
        <v>30</v>
      </c>
      <c r="R6" s="22">
        <f>Q6*0.2</f>
        <v>6</v>
      </c>
      <c r="S6" s="22">
        <v>0</v>
      </c>
      <c r="T6" s="22">
        <v>27.4</v>
      </c>
      <c r="U6" s="33">
        <f>S6/T6*100</f>
        <v>0</v>
      </c>
      <c r="V6" s="33">
        <f>U6*0.2</f>
        <v>0</v>
      </c>
      <c r="W6" s="33">
        <f>N6+R6+V6</f>
        <v>62.676</v>
      </c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="38" customFormat="1" ht="14.25" customHeight="1" spans="1:38">
      <c r="A7" s="22">
        <v>5</v>
      </c>
      <c r="B7" s="22" t="s">
        <v>36</v>
      </c>
      <c r="C7" s="22" t="s">
        <v>53</v>
      </c>
      <c r="D7" s="23" t="s">
        <v>54</v>
      </c>
      <c r="E7" s="22">
        <v>86.61</v>
      </c>
      <c r="F7" s="22">
        <v>45.1</v>
      </c>
      <c r="G7" s="22">
        <v>19.43</v>
      </c>
      <c r="H7" s="22" t="s">
        <v>55</v>
      </c>
      <c r="I7" s="22" t="s">
        <v>56</v>
      </c>
      <c r="J7" s="22">
        <v>82.5</v>
      </c>
      <c r="K7" s="22">
        <v>3.75</v>
      </c>
      <c r="L7" s="22">
        <v>4.33</v>
      </c>
      <c r="M7" s="22">
        <v>86.61</v>
      </c>
      <c r="N7" s="30">
        <f>M7*0.6</f>
        <v>51.966</v>
      </c>
      <c r="O7" s="22">
        <v>1</v>
      </c>
      <c r="P7" s="22">
        <v>5</v>
      </c>
      <c r="Q7" s="22">
        <f>O7/P7*100</f>
        <v>20</v>
      </c>
      <c r="R7" s="22">
        <f>Q7*0.2</f>
        <v>4</v>
      </c>
      <c r="S7" s="22">
        <v>1.7</v>
      </c>
      <c r="T7" s="22">
        <v>27.4</v>
      </c>
      <c r="U7" s="33">
        <f>S7/T7*100</f>
        <v>6.2043795620438</v>
      </c>
      <c r="V7" s="33">
        <f>U7*0.2</f>
        <v>1.24087591240876</v>
      </c>
      <c r="W7" s="33">
        <f>N7+R7+V7</f>
        <v>57.2068759124088</v>
      </c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="13" customFormat="1" ht="14.25" customHeight="1" spans="1:38">
      <c r="A8" s="22">
        <v>6</v>
      </c>
      <c r="B8" s="22" t="s">
        <v>36</v>
      </c>
      <c r="C8" s="22" t="s">
        <v>57</v>
      </c>
      <c r="D8" s="23" t="s">
        <v>58</v>
      </c>
      <c r="E8" s="22">
        <v>87.76</v>
      </c>
      <c r="F8" s="22">
        <v>51.55</v>
      </c>
      <c r="G8" s="22">
        <v>49.48</v>
      </c>
      <c r="H8" s="22" t="s">
        <v>59</v>
      </c>
      <c r="I8" s="22" t="s">
        <v>60</v>
      </c>
      <c r="J8" s="22">
        <v>84.7</v>
      </c>
      <c r="K8" s="22">
        <v>3.8</v>
      </c>
      <c r="L8" s="22">
        <v>4.33</v>
      </c>
      <c r="M8" s="22">
        <v>87.76</v>
      </c>
      <c r="N8" s="30">
        <f>M8*0.6</f>
        <v>52.656</v>
      </c>
      <c r="O8" s="22">
        <v>0</v>
      </c>
      <c r="P8" s="22">
        <v>5</v>
      </c>
      <c r="Q8" s="22">
        <f>O8/P8*100</f>
        <v>0</v>
      </c>
      <c r="R8" s="22">
        <f>Q8*0.2</f>
        <v>0</v>
      </c>
      <c r="S8" s="22">
        <v>7.4</v>
      </c>
      <c r="T8" s="22">
        <v>27.4</v>
      </c>
      <c r="U8" s="33">
        <f>S8/T8*100</f>
        <v>27.007299270073</v>
      </c>
      <c r="V8" s="33">
        <f>U8*0.2</f>
        <v>5.4014598540146</v>
      </c>
      <c r="W8" s="33">
        <f>N8+R8+V8</f>
        <v>58.0574598540146</v>
      </c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="14" customFormat="1" ht="14.25" customHeight="1" spans="1:38">
      <c r="A9" s="24">
        <v>7</v>
      </c>
      <c r="B9" s="24" t="s">
        <v>61</v>
      </c>
      <c r="C9" s="24" t="s">
        <v>62</v>
      </c>
      <c r="D9" s="25" t="s">
        <v>63</v>
      </c>
      <c r="E9" s="24">
        <v>86.14</v>
      </c>
      <c r="F9" s="24">
        <v>15.21</v>
      </c>
      <c r="G9" s="24">
        <v>25.77</v>
      </c>
      <c r="H9" s="24" t="s">
        <v>64</v>
      </c>
      <c r="I9" s="24" t="s">
        <v>65</v>
      </c>
      <c r="J9" s="24">
        <v>86.6</v>
      </c>
      <c r="K9" s="24">
        <v>3.73</v>
      </c>
      <c r="L9" s="24">
        <v>4.33</v>
      </c>
      <c r="M9" s="24">
        <v>86.14</v>
      </c>
      <c r="N9" s="31">
        <f>M9*0.6</f>
        <v>51.684</v>
      </c>
      <c r="O9" s="24">
        <v>0</v>
      </c>
      <c r="P9" s="24">
        <v>5</v>
      </c>
      <c r="Q9" s="24">
        <f>O9/P9*100</f>
        <v>0</v>
      </c>
      <c r="R9" s="24">
        <f>Q9*0.2</f>
        <v>0</v>
      </c>
      <c r="S9" s="24">
        <v>4</v>
      </c>
      <c r="T9" s="24">
        <v>27.4</v>
      </c>
      <c r="U9" s="26">
        <f>S9/T9*100</f>
        <v>14.5985401459854</v>
      </c>
      <c r="V9" s="26">
        <f>U9*0.2</f>
        <v>2.91970802919708</v>
      </c>
      <c r="W9" s="26">
        <f>N9+R9+V9</f>
        <v>54.6037080291971</v>
      </c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="14" customFormat="1" ht="14.25" customHeight="1" spans="1:38">
      <c r="A10" s="24">
        <v>8</v>
      </c>
      <c r="B10" s="24" t="s">
        <v>66</v>
      </c>
      <c r="C10" s="24" t="s">
        <v>67</v>
      </c>
      <c r="D10" s="25" t="s">
        <v>68</v>
      </c>
      <c r="E10" s="24">
        <v>83.6</v>
      </c>
      <c r="F10" s="24">
        <v>32.99</v>
      </c>
      <c r="G10" s="24">
        <v>26.8</v>
      </c>
      <c r="H10" s="24" t="s">
        <v>69</v>
      </c>
      <c r="I10" s="24" t="s">
        <v>70</v>
      </c>
      <c r="J10" s="24">
        <v>80.6</v>
      </c>
      <c r="K10" s="24">
        <v>3.62</v>
      </c>
      <c r="L10" s="24">
        <v>4.33</v>
      </c>
      <c r="M10" s="24">
        <v>83.6</v>
      </c>
      <c r="N10" s="31">
        <f>M10*0.6</f>
        <v>50.16</v>
      </c>
      <c r="O10" s="24">
        <v>1</v>
      </c>
      <c r="P10" s="24">
        <v>5</v>
      </c>
      <c r="Q10" s="24">
        <f>O10/P10*100</f>
        <v>20</v>
      </c>
      <c r="R10" s="24">
        <f>Q10*0.2</f>
        <v>4</v>
      </c>
      <c r="S10" s="24">
        <v>0</v>
      </c>
      <c r="T10" s="24">
        <v>27.4</v>
      </c>
      <c r="U10" s="26">
        <f>S10/T10*100</f>
        <v>0</v>
      </c>
      <c r="V10" s="26">
        <f>U10*0.2</f>
        <v>0</v>
      </c>
      <c r="W10" s="26">
        <f>N10+R10+V10</f>
        <v>54.16</v>
      </c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="41" customFormat="1" ht="14.25" customHeight="1" spans="1:38">
      <c r="A11" s="4">
        <v>9</v>
      </c>
      <c r="B11" s="4" t="s">
        <v>66</v>
      </c>
      <c r="C11" s="4" t="s">
        <v>71</v>
      </c>
      <c r="D11" s="5" t="s">
        <v>72</v>
      </c>
      <c r="E11" s="4">
        <v>78.29</v>
      </c>
      <c r="F11" s="4">
        <v>45.36</v>
      </c>
      <c r="G11" s="4">
        <v>30.93</v>
      </c>
      <c r="H11" s="4" t="s">
        <v>73</v>
      </c>
      <c r="I11" s="4" t="s">
        <v>74</v>
      </c>
      <c r="J11" s="4">
        <v>80.3</v>
      </c>
      <c r="K11" s="4">
        <v>3.39</v>
      </c>
      <c r="L11" s="4">
        <v>4.33</v>
      </c>
      <c r="M11" s="45">
        <f>K11/L11*100</f>
        <v>78.2909930715935</v>
      </c>
      <c r="N11" s="46">
        <f>M11*0.6</f>
        <v>46.9745958429561</v>
      </c>
      <c r="O11" s="4">
        <v>1.5</v>
      </c>
      <c r="P11" s="4">
        <v>5</v>
      </c>
      <c r="Q11" s="4">
        <f>O11/P11*100</f>
        <v>30</v>
      </c>
      <c r="R11" s="4">
        <f>Q11*0.2</f>
        <v>6</v>
      </c>
      <c r="S11" s="4">
        <v>0.5</v>
      </c>
      <c r="T11" s="4">
        <v>27.4</v>
      </c>
      <c r="U11" s="45">
        <f>S11/T11*100</f>
        <v>1.82481751824818</v>
      </c>
      <c r="V11" s="45">
        <f>U11*0.2</f>
        <v>0.364963503649635</v>
      </c>
      <c r="W11" s="45">
        <f>N11+R11+V11</f>
        <v>53.3395593466058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="14" customFormat="1" ht="14.25" customHeight="1" spans="1:38">
      <c r="A12" s="24">
        <v>10</v>
      </c>
      <c r="B12" s="24" t="s">
        <v>75</v>
      </c>
      <c r="C12" s="24" t="s">
        <v>76</v>
      </c>
      <c r="D12" s="25" t="s">
        <v>77</v>
      </c>
      <c r="E12" s="24">
        <v>87.92</v>
      </c>
      <c r="F12" s="24">
        <v>59.56</v>
      </c>
      <c r="G12" s="24">
        <v>22.39</v>
      </c>
      <c r="H12" s="26" t="s">
        <v>78</v>
      </c>
      <c r="I12" s="24" t="s">
        <v>79</v>
      </c>
      <c r="J12" s="24">
        <v>86.5</v>
      </c>
      <c r="K12" s="24">
        <v>3.64</v>
      </c>
      <c r="L12" s="24">
        <v>4.14</v>
      </c>
      <c r="M12" s="24">
        <v>87.92</v>
      </c>
      <c r="N12" s="31">
        <f>M12*0.6</f>
        <v>52.752</v>
      </c>
      <c r="O12" s="24">
        <v>0</v>
      </c>
      <c r="P12" s="24">
        <v>1</v>
      </c>
      <c r="Q12" s="24">
        <f>O12/P12*100</f>
        <v>0</v>
      </c>
      <c r="R12" s="24">
        <f>Q12*0.2</f>
        <v>0</v>
      </c>
      <c r="S12" s="24">
        <v>0</v>
      </c>
      <c r="T12" s="24">
        <v>0.65</v>
      </c>
      <c r="U12" s="24">
        <f>S12/T12*100</f>
        <v>0</v>
      </c>
      <c r="V12" s="24">
        <f>U12*0.2</f>
        <v>0</v>
      </c>
      <c r="W12" s="26">
        <f>N12+R12+V12</f>
        <v>52.752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="14" customFormat="1" ht="14.25" customHeight="1" spans="1:38">
      <c r="A13" s="24">
        <v>11</v>
      </c>
      <c r="B13" s="24" t="s">
        <v>61</v>
      </c>
      <c r="C13" s="24" t="s">
        <v>80</v>
      </c>
      <c r="D13" s="25" t="s">
        <v>81</v>
      </c>
      <c r="E13" s="24">
        <v>81.76</v>
      </c>
      <c r="F13" s="24">
        <v>28.87</v>
      </c>
      <c r="G13" s="24">
        <v>18.04</v>
      </c>
      <c r="H13" s="24" t="s">
        <v>82</v>
      </c>
      <c r="I13" s="24" t="s">
        <v>83</v>
      </c>
      <c r="J13" s="24">
        <v>80.6</v>
      </c>
      <c r="K13" s="24">
        <v>3.54</v>
      </c>
      <c r="L13" s="24">
        <v>4.33</v>
      </c>
      <c r="M13" s="24">
        <v>81.76</v>
      </c>
      <c r="N13" s="31">
        <f>M13*0.6</f>
        <v>49.056</v>
      </c>
      <c r="O13" s="24">
        <v>0</v>
      </c>
      <c r="P13" s="24">
        <v>5</v>
      </c>
      <c r="Q13" s="24">
        <f>O13/P13*100</f>
        <v>0</v>
      </c>
      <c r="R13" s="24">
        <f>Q13*0.2</f>
        <v>0</v>
      </c>
      <c r="S13" s="24">
        <v>5</v>
      </c>
      <c r="T13" s="24">
        <v>27.4</v>
      </c>
      <c r="U13" s="26">
        <f>S13/T13*100</f>
        <v>18.2481751824818</v>
      </c>
      <c r="V13" s="26">
        <f>U13*0.2</f>
        <v>3.64963503649635</v>
      </c>
      <c r="W13" s="26">
        <f>N13+R13+V13</f>
        <v>52.7056350364964</v>
      </c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</row>
    <row r="14" s="14" customFormat="1" ht="14.25" customHeight="1" spans="1:38">
      <c r="A14" s="24">
        <v>12</v>
      </c>
      <c r="B14" s="24" t="s">
        <v>84</v>
      </c>
      <c r="C14" s="24" t="s">
        <v>85</v>
      </c>
      <c r="D14" s="25" t="s">
        <v>86</v>
      </c>
      <c r="E14" s="24">
        <v>81.99</v>
      </c>
      <c r="F14" s="24">
        <v>37.5</v>
      </c>
      <c r="G14" s="24">
        <v>56.8</v>
      </c>
      <c r="H14" s="24" t="s">
        <v>87</v>
      </c>
      <c r="I14" s="24" t="s">
        <v>88</v>
      </c>
      <c r="J14" s="24">
        <v>85.1</v>
      </c>
      <c r="K14" s="24">
        <v>3.55</v>
      </c>
      <c r="L14" s="24">
        <v>4.33</v>
      </c>
      <c r="M14" s="24">
        <v>81.99</v>
      </c>
      <c r="N14" s="31">
        <f>M14*0.6</f>
        <v>49.194</v>
      </c>
      <c r="O14" s="24">
        <v>0</v>
      </c>
      <c r="P14" s="24">
        <v>5</v>
      </c>
      <c r="Q14" s="24">
        <f>O14/P14*100</f>
        <v>0</v>
      </c>
      <c r="R14" s="24">
        <f>Q14*0.2</f>
        <v>0</v>
      </c>
      <c r="S14" s="24">
        <v>4</v>
      </c>
      <c r="T14" s="24">
        <v>27.4</v>
      </c>
      <c r="U14" s="26">
        <f>S14/T14*100</f>
        <v>14.5985401459854</v>
      </c>
      <c r="V14" s="26">
        <f>U14*0.2</f>
        <v>2.91970802919708</v>
      </c>
      <c r="W14" s="26">
        <f>N14+R14+V14</f>
        <v>52.1137080291971</v>
      </c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</row>
    <row r="15" s="14" customFormat="1" ht="14.25" customHeight="1" spans="1:38">
      <c r="A15" s="24">
        <v>13</v>
      </c>
      <c r="B15" s="24" t="s">
        <v>84</v>
      </c>
      <c r="C15" s="24" t="s">
        <v>89</v>
      </c>
      <c r="D15" s="25" t="s">
        <v>90</v>
      </c>
      <c r="E15" s="24">
        <v>83.14</v>
      </c>
      <c r="F15" s="24">
        <v>26.03</v>
      </c>
      <c r="G15" s="24">
        <v>32.47</v>
      </c>
      <c r="H15" s="24" t="s">
        <v>91</v>
      </c>
      <c r="I15" s="24" t="s">
        <v>92</v>
      </c>
      <c r="J15" s="24">
        <v>83.8</v>
      </c>
      <c r="K15" s="24">
        <v>3.6</v>
      </c>
      <c r="L15" s="24">
        <v>4.33</v>
      </c>
      <c r="M15" s="24">
        <v>83.14</v>
      </c>
      <c r="N15" s="31">
        <f>M15*0.6</f>
        <v>49.884</v>
      </c>
      <c r="O15" s="24">
        <v>0</v>
      </c>
      <c r="P15" s="24">
        <v>5</v>
      </c>
      <c r="Q15" s="24">
        <f>O15/P15*100</f>
        <v>0</v>
      </c>
      <c r="R15" s="24">
        <f>Q15*0.2</f>
        <v>0</v>
      </c>
      <c r="S15" s="24">
        <v>2.1</v>
      </c>
      <c r="T15" s="24">
        <v>27.4</v>
      </c>
      <c r="U15" s="26">
        <f>S15/T15*100</f>
        <v>7.66423357664234</v>
      </c>
      <c r="V15" s="26">
        <f>U15*0.2</f>
        <v>1.53284671532847</v>
      </c>
      <c r="W15" s="26">
        <f>N15+R15+V15</f>
        <v>51.4168467153285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</row>
    <row r="16" s="14" customFormat="1" ht="14.25" customHeight="1" spans="1:38">
      <c r="A16" s="24">
        <v>14</v>
      </c>
      <c r="B16" s="24" t="s">
        <v>61</v>
      </c>
      <c r="C16" s="24" t="s">
        <v>93</v>
      </c>
      <c r="D16" s="25" t="s">
        <v>94</v>
      </c>
      <c r="E16" s="24">
        <v>84.3</v>
      </c>
      <c r="F16" s="24">
        <v>42.01</v>
      </c>
      <c r="G16" s="24">
        <v>21.03</v>
      </c>
      <c r="H16" s="24" t="s">
        <v>95</v>
      </c>
      <c r="I16" s="24" t="s">
        <v>96</v>
      </c>
      <c r="J16" s="24">
        <v>80.4</v>
      </c>
      <c r="K16" s="24">
        <v>3.65</v>
      </c>
      <c r="L16" s="24">
        <v>4.33</v>
      </c>
      <c r="M16" s="24">
        <v>84.3</v>
      </c>
      <c r="N16" s="31">
        <f>M16*0.6</f>
        <v>50.58</v>
      </c>
      <c r="O16" s="24">
        <v>0</v>
      </c>
      <c r="P16" s="24">
        <v>5</v>
      </c>
      <c r="Q16" s="24">
        <f>O16/P16*100</f>
        <v>0</v>
      </c>
      <c r="R16" s="24">
        <f>Q16*0.2</f>
        <v>0</v>
      </c>
      <c r="S16" s="24">
        <v>0.5</v>
      </c>
      <c r="T16" s="24">
        <v>27.4</v>
      </c>
      <c r="U16" s="26">
        <f>S16/T16*100</f>
        <v>1.82481751824818</v>
      </c>
      <c r="V16" s="26">
        <f>U16*0.2</f>
        <v>0.364963503649635</v>
      </c>
      <c r="W16" s="26">
        <f>N16+R16+V16</f>
        <v>50.9449635036496</v>
      </c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</sheetData>
  <autoFilter ref="W1:W11">
    <extLst/>
  </autoFilter>
  <mergeCells count="14">
    <mergeCell ref="K1:N1"/>
    <mergeCell ref="O1:R1"/>
    <mergeCell ref="S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W1:W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"/>
  <sheetViews>
    <sheetView workbookViewId="0">
      <selection activeCell="A16" sqref="A16"/>
    </sheetView>
  </sheetViews>
  <sheetFormatPr defaultColWidth="8.72727272727273" defaultRowHeight="15.6"/>
  <cols>
    <col min="5" max="22" width="8.72727272727273" customWidth="1"/>
    <col min="23" max="23" width="8.72727272727273" style="39"/>
  </cols>
  <sheetData>
    <row r="1" s="12" customFormat="1" ht="20" customHeight="1" spans="1:23">
      <c r="A1" s="18" t="s">
        <v>0</v>
      </c>
      <c r="B1" s="19" t="s">
        <v>1</v>
      </c>
      <c r="C1" s="18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7" t="s">
        <v>8</v>
      </c>
      <c r="J1" s="20" t="s">
        <v>9</v>
      </c>
      <c r="K1" s="20" t="s">
        <v>10</v>
      </c>
      <c r="L1" s="20"/>
      <c r="M1" s="20"/>
      <c r="N1" s="20"/>
      <c r="O1" s="20" t="s">
        <v>11</v>
      </c>
      <c r="P1" s="20"/>
      <c r="Q1" s="20"/>
      <c r="R1" s="20"/>
      <c r="S1" s="20" t="s">
        <v>12</v>
      </c>
      <c r="T1" s="20"/>
      <c r="U1" s="20"/>
      <c r="V1" s="20"/>
      <c r="W1" s="27" t="s">
        <v>13</v>
      </c>
    </row>
    <row r="2" s="12" customFormat="1" ht="41" customHeight="1" spans="1:23">
      <c r="A2" s="18"/>
      <c r="B2" s="21"/>
      <c r="C2" s="18"/>
      <c r="D2" s="20"/>
      <c r="E2" s="20"/>
      <c r="F2" s="20"/>
      <c r="G2" s="20"/>
      <c r="H2" s="20"/>
      <c r="I2" s="28"/>
      <c r="J2" s="20"/>
      <c r="K2" s="18" t="s">
        <v>14</v>
      </c>
      <c r="L2" s="29" t="s">
        <v>15</v>
      </c>
      <c r="M2" s="29" t="s">
        <v>16</v>
      </c>
      <c r="N2" s="18" t="s">
        <v>17</v>
      </c>
      <c r="O2" s="18" t="s">
        <v>18</v>
      </c>
      <c r="P2" s="29" t="s">
        <v>19</v>
      </c>
      <c r="Q2" s="29" t="s">
        <v>20</v>
      </c>
      <c r="R2" s="18" t="s">
        <v>21</v>
      </c>
      <c r="S2" s="29" t="s">
        <v>22</v>
      </c>
      <c r="T2" s="29" t="s">
        <v>23</v>
      </c>
      <c r="U2" s="29" t="s">
        <v>24</v>
      </c>
      <c r="V2" s="18" t="s">
        <v>25</v>
      </c>
      <c r="W2" s="28"/>
    </row>
    <row r="3" s="13" customFormat="1" ht="14.25" customHeight="1" spans="1:38">
      <c r="A3" s="22">
        <v>1</v>
      </c>
      <c r="B3" s="22" t="s">
        <v>97</v>
      </c>
      <c r="C3" s="22" t="s">
        <v>98</v>
      </c>
      <c r="D3" s="23" t="s">
        <v>99</v>
      </c>
      <c r="E3" s="22">
        <v>78.26</v>
      </c>
      <c r="F3" s="22">
        <v>100</v>
      </c>
      <c r="G3" s="22">
        <v>31.34</v>
      </c>
      <c r="H3" s="33" t="s">
        <v>100</v>
      </c>
      <c r="I3" s="22" t="s">
        <v>101</v>
      </c>
      <c r="J3" s="22">
        <v>80.2</v>
      </c>
      <c r="K3" s="22">
        <v>3.24</v>
      </c>
      <c r="L3" s="22">
        <v>4.14</v>
      </c>
      <c r="M3" s="22">
        <v>78.26</v>
      </c>
      <c r="N3" s="30">
        <f>M3*0.6</f>
        <v>46.956</v>
      </c>
      <c r="O3" s="22">
        <v>1</v>
      </c>
      <c r="P3" s="22">
        <v>1</v>
      </c>
      <c r="Q3" s="22">
        <f>O3/P3*100</f>
        <v>100</v>
      </c>
      <c r="R3" s="22">
        <f>Q3*0.2</f>
        <v>20</v>
      </c>
      <c r="S3" s="22">
        <v>0.6</v>
      </c>
      <c r="T3" s="22">
        <v>0.65</v>
      </c>
      <c r="U3" s="33">
        <f>S3/T3*100</f>
        <v>92.3076923076923</v>
      </c>
      <c r="V3" s="33">
        <f>U3*0.2</f>
        <v>18.4615384615385</v>
      </c>
      <c r="W3" s="33">
        <f>N3+R3+V3</f>
        <v>85.4175384615385</v>
      </c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="13" customFormat="1" ht="14.25" customHeight="1" spans="1:38">
      <c r="A4" s="22">
        <v>2</v>
      </c>
      <c r="B4" s="22" t="s">
        <v>97</v>
      </c>
      <c r="C4" s="22" t="s">
        <v>102</v>
      </c>
      <c r="D4" s="23" t="s">
        <v>103</v>
      </c>
      <c r="E4" s="22">
        <v>79.95</v>
      </c>
      <c r="F4" s="22">
        <v>66.14</v>
      </c>
      <c r="G4" s="22">
        <v>31.34</v>
      </c>
      <c r="H4" s="33" t="s">
        <v>104</v>
      </c>
      <c r="I4" s="22" t="s">
        <v>105</v>
      </c>
      <c r="J4" s="22">
        <v>80</v>
      </c>
      <c r="K4" s="22">
        <v>3.31</v>
      </c>
      <c r="L4" s="22">
        <v>4.14</v>
      </c>
      <c r="M4" s="22">
        <v>79.95</v>
      </c>
      <c r="N4" s="30">
        <f>M4*0.6</f>
        <v>47.97</v>
      </c>
      <c r="O4" s="22">
        <v>0</v>
      </c>
      <c r="P4" s="22">
        <v>1</v>
      </c>
      <c r="Q4" s="22">
        <f>O4/P4*100</f>
        <v>0</v>
      </c>
      <c r="R4" s="22">
        <f>Q4*0.2</f>
        <v>0</v>
      </c>
      <c r="S4" s="22">
        <v>0.65</v>
      </c>
      <c r="T4" s="22">
        <v>0.65</v>
      </c>
      <c r="U4" s="22">
        <f>S4/T4*100</f>
        <v>100</v>
      </c>
      <c r="V4" s="22">
        <f>U4*0.2</f>
        <v>20</v>
      </c>
      <c r="W4" s="22">
        <f>N4+R4+V4</f>
        <v>67.97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</row>
    <row r="5" s="38" customFormat="1" ht="14.25" customHeight="1" spans="1:38">
      <c r="A5" s="22">
        <v>3</v>
      </c>
      <c r="B5" s="22" t="s">
        <v>75</v>
      </c>
      <c r="C5" s="22" t="s">
        <v>106</v>
      </c>
      <c r="D5" s="23" t="s">
        <v>107</v>
      </c>
      <c r="E5" s="22">
        <v>100</v>
      </c>
      <c r="F5" s="22">
        <v>56.09</v>
      </c>
      <c r="G5" s="22">
        <v>25.37</v>
      </c>
      <c r="H5" s="33" t="s">
        <v>108</v>
      </c>
      <c r="I5" s="22" t="s">
        <v>109</v>
      </c>
      <c r="J5" s="22">
        <v>96.1</v>
      </c>
      <c r="K5" s="22">
        <v>4.14</v>
      </c>
      <c r="L5" s="22">
        <v>4.14</v>
      </c>
      <c r="M5" s="22">
        <v>100</v>
      </c>
      <c r="N5" s="30">
        <f>M5*0.6</f>
        <v>60</v>
      </c>
      <c r="O5" s="22">
        <v>0</v>
      </c>
      <c r="P5" s="22">
        <v>1</v>
      </c>
      <c r="Q5" s="22">
        <f>O5/P5*100</f>
        <v>0</v>
      </c>
      <c r="R5" s="22">
        <f>Q5*0.2</f>
        <v>0</v>
      </c>
      <c r="S5" s="22">
        <v>0</v>
      </c>
      <c r="T5" s="22">
        <v>0.65</v>
      </c>
      <c r="U5" s="22">
        <f>S5/T5*100</f>
        <v>0</v>
      </c>
      <c r="V5" s="22">
        <f>U5*0.2</f>
        <v>0</v>
      </c>
      <c r="W5" s="22">
        <f>N5+R5+V5</f>
        <v>60</v>
      </c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="38" customFormat="1" ht="14.25" customHeight="1" spans="1:38">
      <c r="A6" s="22">
        <v>4</v>
      </c>
      <c r="B6" s="22" t="s">
        <v>75</v>
      </c>
      <c r="C6" s="22" t="s">
        <v>110</v>
      </c>
      <c r="D6" s="23" t="s">
        <v>111</v>
      </c>
      <c r="E6" s="22">
        <v>83.82</v>
      </c>
      <c r="F6" s="22">
        <v>92.8</v>
      </c>
      <c r="G6" s="22">
        <v>36.42</v>
      </c>
      <c r="H6" s="33" t="s">
        <v>112</v>
      </c>
      <c r="I6" s="22" t="s">
        <v>113</v>
      </c>
      <c r="J6" s="22">
        <v>81.2</v>
      </c>
      <c r="K6" s="22">
        <v>3.47</v>
      </c>
      <c r="L6" s="22">
        <v>4.14</v>
      </c>
      <c r="M6" s="22">
        <v>83.82</v>
      </c>
      <c r="N6" s="30">
        <f>M6*0.6</f>
        <v>50.292</v>
      </c>
      <c r="O6" s="22">
        <v>0</v>
      </c>
      <c r="P6" s="22">
        <v>1</v>
      </c>
      <c r="Q6" s="22">
        <f>O6/P6*100</f>
        <v>0</v>
      </c>
      <c r="R6" s="22">
        <f>Q6*0.2</f>
        <v>0</v>
      </c>
      <c r="S6" s="22">
        <v>0.25</v>
      </c>
      <c r="T6" s="22">
        <v>0.65</v>
      </c>
      <c r="U6" s="33">
        <f>S6/T6*100</f>
        <v>38.4615384615385</v>
      </c>
      <c r="V6" s="33">
        <f>U6*0.2</f>
        <v>7.69230769230769</v>
      </c>
      <c r="W6" s="33">
        <f>N6+R6+V6</f>
        <v>57.9843076923077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="13" customFormat="1" ht="14.25" customHeight="1" spans="1:38">
      <c r="A7" s="22">
        <v>5</v>
      </c>
      <c r="B7" s="22" t="s">
        <v>114</v>
      </c>
      <c r="C7" s="22" t="s">
        <v>115</v>
      </c>
      <c r="D7" s="23" t="s">
        <v>116</v>
      </c>
      <c r="E7" s="22">
        <v>98.55</v>
      </c>
      <c r="F7" s="22">
        <v>75.48</v>
      </c>
      <c r="G7" s="22">
        <v>6.57</v>
      </c>
      <c r="H7" s="33" t="s">
        <v>117</v>
      </c>
      <c r="I7" s="22" t="s">
        <v>118</v>
      </c>
      <c r="J7" s="22">
        <v>80</v>
      </c>
      <c r="K7" s="22">
        <v>4.08</v>
      </c>
      <c r="L7" s="22">
        <v>4.14</v>
      </c>
      <c r="M7" s="22">
        <v>98.55</v>
      </c>
      <c r="N7" s="30">
        <f>M7*0.6</f>
        <v>59.13</v>
      </c>
      <c r="O7" s="22">
        <v>0</v>
      </c>
      <c r="P7" s="22">
        <v>1</v>
      </c>
      <c r="Q7" s="22">
        <f>O7/P7*100</f>
        <v>0</v>
      </c>
      <c r="R7" s="22">
        <f>Q7*0.2</f>
        <v>0</v>
      </c>
      <c r="S7" s="22">
        <v>0</v>
      </c>
      <c r="T7" s="22">
        <v>0.65</v>
      </c>
      <c r="U7" s="22">
        <f>S7/T7*100</f>
        <v>0</v>
      </c>
      <c r="V7" s="22">
        <f>U7*0.2</f>
        <v>0</v>
      </c>
      <c r="W7" s="22">
        <f>N7+R7+V7</f>
        <v>59.13</v>
      </c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="13" customFormat="1" ht="14.25" customHeight="1" spans="1:38">
      <c r="A8" s="22">
        <v>6</v>
      </c>
      <c r="B8" s="22" t="s">
        <v>119</v>
      </c>
      <c r="C8" s="22" t="s">
        <v>120</v>
      </c>
      <c r="D8" s="23" t="s">
        <v>121</v>
      </c>
      <c r="E8" s="22">
        <v>98.31</v>
      </c>
      <c r="F8" s="22">
        <v>71.33</v>
      </c>
      <c r="G8" s="22">
        <v>16.42</v>
      </c>
      <c r="H8" s="33" t="s">
        <v>122</v>
      </c>
      <c r="I8" s="22" t="s">
        <v>123</v>
      </c>
      <c r="J8" s="22">
        <v>84.9</v>
      </c>
      <c r="K8" s="22">
        <v>4.07</v>
      </c>
      <c r="L8" s="22">
        <v>4.14</v>
      </c>
      <c r="M8" s="22">
        <v>98.31</v>
      </c>
      <c r="N8" s="30">
        <f>M8*0.6</f>
        <v>58.986</v>
      </c>
      <c r="O8" s="22">
        <v>0</v>
      </c>
      <c r="P8" s="22">
        <v>1</v>
      </c>
      <c r="Q8" s="22">
        <f>O8/P8*100</f>
        <v>0</v>
      </c>
      <c r="R8" s="22">
        <f>Q8*0.2</f>
        <v>0</v>
      </c>
      <c r="S8" s="22">
        <v>0</v>
      </c>
      <c r="T8" s="22">
        <v>0.65</v>
      </c>
      <c r="U8" s="22">
        <f>S8/T8*100</f>
        <v>0</v>
      </c>
      <c r="V8" s="22">
        <f>U8*0.2</f>
        <v>0</v>
      </c>
      <c r="W8" s="33">
        <f>N8+R8+V8</f>
        <v>58.986</v>
      </c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</row>
    <row r="9" s="13" customFormat="1" ht="14.25" customHeight="1" spans="1:38">
      <c r="A9" s="22">
        <v>7</v>
      </c>
      <c r="B9" s="22" t="s">
        <v>97</v>
      </c>
      <c r="C9" s="22" t="s">
        <v>124</v>
      </c>
      <c r="D9" s="23" t="s">
        <v>125</v>
      </c>
      <c r="E9" s="22">
        <v>94.2</v>
      </c>
      <c r="F9" s="22">
        <v>58.17</v>
      </c>
      <c r="G9" s="22">
        <v>34.33</v>
      </c>
      <c r="H9" s="33" t="s">
        <v>126</v>
      </c>
      <c r="I9" s="22" t="s">
        <v>127</v>
      </c>
      <c r="J9" s="22">
        <v>82.4</v>
      </c>
      <c r="K9" s="22">
        <v>3.9</v>
      </c>
      <c r="L9" s="22">
        <v>4.14</v>
      </c>
      <c r="M9" s="22">
        <v>94.2</v>
      </c>
      <c r="N9" s="30">
        <f>M9*0.6</f>
        <v>56.52</v>
      </c>
      <c r="O9" s="22">
        <v>0</v>
      </c>
      <c r="P9" s="22">
        <v>1</v>
      </c>
      <c r="Q9" s="22">
        <f>O9/P9*100</f>
        <v>0</v>
      </c>
      <c r="R9" s="22">
        <f>Q9*0.2</f>
        <v>0</v>
      </c>
      <c r="S9" s="22">
        <v>0</v>
      </c>
      <c r="T9" s="22">
        <v>0.65</v>
      </c>
      <c r="U9" s="22">
        <f>S9/T9*100</f>
        <v>0</v>
      </c>
      <c r="V9" s="22">
        <f>U9*0.2</f>
        <v>0</v>
      </c>
      <c r="W9" s="22">
        <f>N9+R9+V9</f>
        <v>56.52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</row>
    <row r="10" s="13" customFormat="1" ht="14.25" customHeight="1" spans="1:38">
      <c r="A10" s="22">
        <v>8</v>
      </c>
      <c r="B10" s="22" t="s">
        <v>97</v>
      </c>
      <c r="C10" s="22" t="s">
        <v>128</v>
      </c>
      <c r="D10" s="23" t="s">
        <v>129</v>
      </c>
      <c r="E10" s="22">
        <v>92.75</v>
      </c>
      <c r="F10" s="22">
        <v>54.02</v>
      </c>
      <c r="G10" s="22">
        <v>19.4</v>
      </c>
      <c r="H10" s="33" t="s">
        <v>130</v>
      </c>
      <c r="I10" s="22" t="s">
        <v>131</v>
      </c>
      <c r="J10" s="22">
        <v>83.1</v>
      </c>
      <c r="K10" s="22">
        <v>3.84</v>
      </c>
      <c r="L10" s="22">
        <v>4.14</v>
      </c>
      <c r="M10" s="22">
        <v>92.75</v>
      </c>
      <c r="N10" s="30">
        <f>M10*0.6</f>
        <v>55.65</v>
      </c>
      <c r="O10" s="22">
        <v>0</v>
      </c>
      <c r="P10" s="22">
        <v>1</v>
      </c>
      <c r="Q10" s="22">
        <f>O10/P10*100</f>
        <v>0</v>
      </c>
      <c r="R10" s="22">
        <f>Q10*0.2</f>
        <v>0</v>
      </c>
      <c r="S10" s="22">
        <v>0</v>
      </c>
      <c r="T10" s="22">
        <v>0.65</v>
      </c>
      <c r="U10" s="22">
        <f>S10/T10*100</f>
        <v>0</v>
      </c>
      <c r="V10" s="22">
        <f>U10*0.2</f>
        <v>0</v>
      </c>
      <c r="W10" s="22">
        <f>N10+R10+V10</f>
        <v>55.65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</row>
    <row r="11" s="14" customFormat="1" ht="14.25" customHeight="1" spans="1:38">
      <c r="A11" s="24">
        <v>9</v>
      </c>
      <c r="B11" s="24" t="s">
        <v>97</v>
      </c>
      <c r="C11" s="24" t="s">
        <v>132</v>
      </c>
      <c r="D11" s="25" t="s">
        <v>133</v>
      </c>
      <c r="E11" s="24">
        <v>90.58</v>
      </c>
      <c r="F11" s="24">
        <v>60.94</v>
      </c>
      <c r="G11" s="24">
        <v>23.88</v>
      </c>
      <c r="H11" s="26" t="s">
        <v>134</v>
      </c>
      <c r="I11" s="24" t="s">
        <v>135</v>
      </c>
      <c r="J11" s="24">
        <v>80.4</v>
      </c>
      <c r="K11" s="24">
        <v>3.75</v>
      </c>
      <c r="L11" s="24">
        <v>4.14</v>
      </c>
      <c r="M11" s="24">
        <v>90.58</v>
      </c>
      <c r="N11" s="31">
        <f>M11*0.6</f>
        <v>54.348</v>
      </c>
      <c r="O11" s="24">
        <v>0</v>
      </c>
      <c r="P11" s="24">
        <v>1</v>
      </c>
      <c r="Q11" s="24">
        <f>O11/P11*100</f>
        <v>0</v>
      </c>
      <c r="R11" s="24">
        <f>Q11*0.2</f>
        <v>0</v>
      </c>
      <c r="S11" s="24">
        <v>0</v>
      </c>
      <c r="T11" s="24">
        <v>0.65</v>
      </c>
      <c r="U11" s="24">
        <f>S11/T11*100</f>
        <v>0</v>
      </c>
      <c r="V11" s="24">
        <f>U11*0.2</f>
        <v>0</v>
      </c>
      <c r="W11" s="26">
        <f>N11+R11+V11</f>
        <v>54.348</v>
      </c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="14" customFormat="1" ht="14.25" customHeight="1" spans="1:38">
      <c r="A12" s="24">
        <v>10</v>
      </c>
      <c r="B12" s="24" t="s">
        <v>136</v>
      </c>
      <c r="C12" s="24" t="s">
        <v>137</v>
      </c>
      <c r="D12" s="25" t="s">
        <v>138</v>
      </c>
      <c r="E12" s="24">
        <v>86.47</v>
      </c>
      <c r="F12" s="24">
        <v>51.94</v>
      </c>
      <c r="G12" s="24">
        <v>23.88</v>
      </c>
      <c r="H12" s="26" t="s">
        <v>139</v>
      </c>
      <c r="I12" s="24" t="s">
        <v>140</v>
      </c>
      <c r="J12" s="24">
        <v>80.4</v>
      </c>
      <c r="K12" s="24">
        <v>3.58</v>
      </c>
      <c r="L12" s="24">
        <v>4.14</v>
      </c>
      <c r="M12" s="24">
        <v>86.47</v>
      </c>
      <c r="N12" s="31">
        <f>M12*0.6</f>
        <v>51.882</v>
      </c>
      <c r="O12" s="24">
        <v>0</v>
      </c>
      <c r="P12" s="24">
        <v>1</v>
      </c>
      <c r="Q12" s="24">
        <f>O12/P12*100</f>
        <v>0</v>
      </c>
      <c r="R12" s="24">
        <f>Q12*0.2</f>
        <v>0</v>
      </c>
      <c r="S12" s="24">
        <v>0</v>
      </c>
      <c r="T12" s="24">
        <v>0.65</v>
      </c>
      <c r="U12" s="24">
        <f>S12/T12*100</f>
        <v>0</v>
      </c>
      <c r="V12" s="24">
        <f>U12*0.2</f>
        <v>0</v>
      </c>
      <c r="W12" s="26">
        <f>N12+R12+V12</f>
        <v>51.882</v>
      </c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="14" customFormat="1" ht="14.25" customHeight="1" spans="1:38">
      <c r="A13" s="24">
        <v>11</v>
      </c>
      <c r="B13" s="24" t="s">
        <v>119</v>
      </c>
      <c r="C13" s="24" t="s">
        <v>141</v>
      </c>
      <c r="D13" s="25" t="s">
        <v>142</v>
      </c>
      <c r="E13" s="24">
        <v>83.33</v>
      </c>
      <c r="F13" s="24">
        <v>66.48</v>
      </c>
      <c r="G13" s="24">
        <v>17.16</v>
      </c>
      <c r="H13" s="26" t="s">
        <v>143</v>
      </c>
      <c r="I13" s="24" t="s">
        <v>144</v>
      </c>
      <c r="J13" s="24">
        <v>81.2</v>
      </c>
      <c r="K13" s="24">
        <v>3.45</v>
      </c>
      <c r="L13" s="24">
        <v>4.14</v>
      </c>
      <c r="M13" s="24">
        <v>83.33</v>
      </c>
      <c r="N13" s="31">
        <f>M13*0.6</f>
        <v>49.998</v>
      </c>
      <c r="O13" s="24">
        <v>0</v>
      </c>
      <c r="P13" s="24">
        <v>1</v>
      </c>
      <c r="Q13" s="24">
        <f>O13/P13*100</f>
        <v>0</v>
      </c>
      <c r="R13" s="24">
        <f>Q13*0.2</f>
        <v>0</v>
      </c>
      <c r="S13" s="24">
        <v>0</v>
      </c>
      <c r="T13" s="24">
        <v>0.65</v>
      </c>
      <c r="U13" s="24">
        <f>S13/T13*100</f>
        <v>0</v>
      </c>
      <c r="V13" s="24">
        <f>U13*0.2</f>
        <v>0</v>
      </c>
      <c r="W13" s="26">
        <f>N13+R13+V13</f>
        <v>49.998</v>
      </c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="14" customFormat="1" ht="14.25" customHeight="1" spans="1:38">
      <c r="A14" s="24">
        <v>12</v>
      </c>
      <c r="B14" s="24" t="s">
        <v>114</v>
      </c>
      <c r="C14" s="24" t="s">
        <v>145</v>
      </c>
      <c r="D14" s="25" t="s">
        <v>146</v>
      </c>
      <c r="E14" s="24">
        <v>83.33</v>
      </c>
      <c r="F14" s="24">
        <v>61.63</v>
      </c>
      <c r="G14" s="24">
        <v>28.36</v>
      </c>
      <c r="H14" s="26" t="s">
        <v>147</v>
      </c>
      <c r="I14" s="24" t="s">
        <v>148</v>
      </c>
      <c r="J14" s="24">
        <v>80.6</v>
      </c>
      <c r="K14" s="24">
        <v>3.45</v>
      </c>
      <c r="L14" s="24">
        <v>4.14</v>
      </c>
      <c r="M14" s="24">
        <v>83.33</v>
      </c>
      <c r="N14" s="31">
        <f>M14*0.6</f>
        <v>49.998</v>
      </c>
      <c r="O14" s="24">
        <v>0</v>
      </c>
      <c r="P14" s="24">
        <v>1</v>
      </c>
      <c r="Q14" s="24">
        <f>O14/P14*100</f>
        <v>0</v>
      </c>
      <c r="R14" s="24">
        <f>Q14*0.2</f>
        <v>0</v>
      </c>
      <c r="S14" s="24">
        <v>0</v>
      </c>
      <c r="T14" s="24">
        <v>0.65</v>
      </c>
      <c r="U14" s="24">
        <f>S14/T14*100</f>
        <v>0</v>
      </c>
      <c r="V14" s="24">
        <f>U14*0.2</f>
        <v>0</v>
      </c>
      <c r="W14" s="26">
        <f>N14+R14+V14</f>
        <v>49.998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="14" customFormat="1" ht="14.25" customHeight="1" spans="1:38">
      <c r="A15" s="24">
        <v>13</v>
      </c>
      <c r="B15" s="24" t="s">
        <v>136</v>
      </c>
      <c r="C15" s="24" t="s">
        <v>149</v>
      </c>
      <c r="D15" s="25" t="s">
        <v>150</v>
      </c>
      <c r="E15" s="24">
        <v>82.37</v>
      </c>
      <c r="F15" s="24">
        <v>76.18</v>
      </c>
      <c r="G15" s="24">
        <v>45.52</v>
      </c>
      <c r="H15" s="26" t="s">
        <v>151</v>
      </c>
      <c r="I15" s="24" t="s">
        <v>152</v>
      </c>
      <c r="J15" s="24">
        <v>80.5</v>
      </c>
      <c r="K15" s="24">
        <v>3.41</v>
      </c>
      <c r="L15" s="24">
        <v>4.14</v>
      </c>
      <c r="M15" s="24">
        <v>82.37</v>
      </c>
      <c r="N15" s="31">
        <f>M15*0.6</f>
        <v>49.422</v>
      </c>
      <c r="O15" s="24">
        <v>0</v>
      </c>
      <c r="P15" s="24">
        <v>1</v>
      </c>
      <c r="Q15" s="24">
        <f>O15/P15*100</f>
        <v>0</v>
      </c>
      <c r="R15" s="24">
        <f>Q15*0.2</f>
        <v>0</v>
      </c>
      <c r="S15" s="24">
        <v>0</v>
      </c>
      <c r="T15" s="24">
        <v>0.65</v>
      </c>
      <c r="U15" s="24">
        <f>S15/T15*100</f>
        <v>0</v>
      </c>
      <c r="V15" s="24">
        <f>U15*0.2</f>
        <v>0</v>
      </c>
      <c r="W15" s="26">
        <f>N15+R15+V15</f>
        <v>49.422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="14" customFormat="1" ht="14.25" customHeight="1" spans="1:38">
      <c r="A16" s="24">
        <v>14</v>
      </c>
      <c r="B16" s="24" t="s">
        <v>136</v>
      </c>
      <c r="C16" s="24" t="s">
        <v>153</v>
      </c>
      <c r="D16" s="25" t="s">
        <v>154</v>
      </c>
      <c r="E16" s="24">
        <v>81.64</v>
      </c>
      <c r="F16" s="24">
        <v>51.25</v>
      </c>
      <c r="G16" s="24">
        <v>19.4</v>
      </c>
      <c r="H16" s="26" t="s">
        <v>155</v>
      </c>
      <c r="I16" s="24" t="s">
        <v>156</v>
      </c>
      <c r="J16" s="24">
        <v>80.5</v>
      </c>
      <c r="K16" s="24">
        <v>3.38</v>
      </c>
      <c r="L16" s="24">
        <v>4.14</v>
      </c>
      <c r="M16" s="24">
        <v>81.64</v>
      </c>
      <c r="N16" s="31">
        <f>M16*0.6</f>
        <v>48.984</v>
      </c>
      <c r="O16" s="24">
        <v>0</v>
      </c>
      <c r="P16" s="24">
        <v>1</v>
      </c>
      <c r="Q16" s="24">
        <f>O16/P16*100</f>
        <v>0</v>
      </c>
      <c r="R16" s="24">
        <f>Q16*0.2</f>
        <v>0</v>
      </c>
      <c r="S16" s="24">
        <v>0</v>
      </c>
      <c r="T16" s="24">
        <v>0.65</v>
      </c>
      <c r="U16" s="24">
        <f>S16/T16*100</f>
        <v>0</v>
      </c>
      <c r="V16" s="24">
        <f>U16*0.2</f>
        <v>0</v>
      </c>
      <c r="W16" s="26">
        <f>N16+R16+V16</f>
        <v>48.984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</sheetData>
  <mergeCells count="14">
    <mergeCell ref="K1:N1"/>
    <mergeCell ref="O1:R1"/>
    <mergeCell ref="S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W1:W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7"/>
  <sheetViews>
    <sheetView tabSelected="1" workbookViewId="0">
      <selection activeCell="AC21" sqref="AC21"/>
    </sheetView>
  </sheetViews>
  <sheetFormatPr defaultColWidth="9.22727272727273" defaultRowHeight="15.6"/>
  <cols>
    <col min="4" max="4" width="13.6136363636364" customWidth="1"/>
    <col min="5" max="7" width="9.22727272727273" customWidth="1"/>
    <col min="8" max="8" width="14.3863636363636" customWidth="1"/>
    <col min="9" max="9" width="13.4621212121212" customWidth="1"/>
    <col min="10" max="12" width="9.22727272727273" customWidth="1"/>
    <col min="13" max="13" width="10.6893939393939" customWidth="1"/>
    <col min="14" max="16" width="9.22727272727273" customWidth="1"/>
    <col min="17" max="18" width="10.6893939393939" customWidth="1"/>
    <col min="19" max="22" width="9.22727272727273" customWidth="1"/>
  </cols>
  <sheetData>
    <row r="1" ht="14.25" customHeight="1" spans="1:38">
      <c r="A1" s="15" t="s">
        <v>157</v>
      </c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2" s="12" customFormat="1" ht="20" customHeight="1" spans="1:23">
      <c r="A2" s="18" t="s">
        <v>0</v>
      </c>
      <c r="B2" s="19" t="s">
        <v>1</v>
      </c>
      <c r="C2" s="18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7" t="s">
        <v>8</v>
      </c>
      <c r="J2" s="20" t="s">
        <v>9</v>
      </c>
      <c r="K2" s="20" t="s">
        <v>10</v>
      </c>
      <c r="L2" s="20"/>
      <c r="M2" s="20"/>
      <c r="N2" s="20"/>
      <c r="O2" s="20" t="s">
        <v>11</v>
      </c>
      <c r="P2" s="20"/>
      <c r="Q2" s="20"/>
      <c r="R2" s="20"/>
      <c r="S2" s="20" t="s">
        <v>12</v>
      </c>
      <c r="T2" s="20"/>
      <c r="U2" s="20"/>
      <c r="V2" s="20"/>
      <c r="W2" s="27" t="s">
        <v>13</v>
      </c>
    </row>
    <row r="3" s="12" customFormat="1" ht="41" customHeight="1" spans="1:23">
      <c r="A3" s="18"/>
      <c r="B3" s="21"/>
      <c r="C3" s="18"/>
      <c r="D3" s="20"/>
      <c r="E3" s="20"/>
      <c r="F3" s="20"/>
      <c r="G3" s="20"/>
      <c r="H3" s="20"/>
      <c r="I3" s="28"/>
      <c r="J3" s="20"/>
      <c r="K3" s="18" t="s">
        <v>14</v>
      </c>
      <c r="L3" s="29" t="s">
        <v>15</v>
      </c>
      <c r="M3" s="29" t="s">
        <v>16</v>
      </c>
      <c r="N3" s="18" t="s">
        <v>17</v>
      </c>
      <c r="O3" s="18" t="s">
        <v>18</v>
      </c>
      <c r="P3" s="29" t="s">
        <v>19</v>
      </c>
      <c r="Q3" s="29" t="s">
        <v>20</v>
      </c>
      <c r="R3" s="18" t="s">
        <v>21</v>
      </c>
      <c r="S3" s="29" t="s">
        <v>22</v>
      </c>
      <c r="T3" s="29" t="s">
        <v>23</v>
      </c>
      <c r="U3" s="29" t="s">
        <v>24</v>
      </c>
      <c r="V3" s="18" t="s">
        <v>25</v>
      </c>
      <c r="W3" s="28"/>
    </row>
    <row r="4" s="13" customFormat="1" ht="14.25" customHeight="1" spans="1:38">
      <c r="A4" s="22">
        <v>1</v>
      </c>
      <c r="B4" s="22" t="s">
        <v>61</v>
      </c>
      <c r="C4" s="22" t="s">
        <v>80</v>
      </c>
      <c r="D4" s="23" t="s">
        <v>81</v>
      </c>
      <c r="E4" s="22">
        <v>81.76</v>
      </c>
      <c r="F4" s="22">
        <v>28.87</v>
      </c>
      <c r="G4" s="22">
        <v>18.04</v>
      </c>
      <c r="H4" s="22" t="s">
        <v>82</v>
      </c>
      <c r="I4" s="22" t="s">
        <v>83</v>
      </c>
      <c r="J4" s="22">
        <v>80.6</v>
      </c>
      <c r="K4" s="22">
        <v>3.54</v>
      </c>
      <c r="L4" s="22">
        <v>4.33</v>
      </c>
      <c r="M4" s="22">
        <v>81.76</v>
      </c>
      <c r="N4" s="30">
        <f>M4*0.6</f>
        <v>49.056</v>
      </c>
      <c r="O4" s="22">
        <v>0</v>
      </c>
      <c r="P4" s="22">
        <v>1.5</v>
      </c>
      <c r="Q4" s="22">
        <f>O4/P4*100</f>
        <v>0</v>
      </c>
      <c r="R4" s="22">
        <f>Q4*0.2</f>
        <v>0</v>
      </c>
      <c r="S4" s="22">
        <v>5</v>
      </c>
      <c r="T4" s="22">
        <v>5</v>
      </c>
      <c r="U4" s="33">
        <f>S4/T4*100</f>
        <v>100</v>
      </c>
      <c r="V4" s="33">
        <f>U4*0.2</f>
        <v>20</v>
      </c>
      <c r="W4" s="33">
        <f>N4+R4+V4</f>
        <v>69.056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ht="14.25" customHeight="1" spans="1:38">
      <c r="A5" s="24">
        <v>2</v>
      </c>
      <c r="B5" s="24" t="s">
        <v>66</v>
      </c>
      <c r="C5" s="24" t="s">
        <v>71</v>
      </c>
      <c r="D5" s="25" t="s">
        <v>72</v>
      </c>
      <c r="E5" s="24">
        <v>78.29</v>
      </c>
      <c r="F5" s="24">
        <v>45.36</v>
      </c>
      <c r="G5" s="24">
        <v>30.93</v>
      </c>
      <c r="H5" s="24" t="s">
        <v>73</v>
      </c>
      <c r="I5" s="24" t="s">
        <v>74</v>
      </c>
      <c r="J5" s="24">
        <v>80.3</v>
      </c>
      <c r="K5" s="24">
        <v>3.39</v>
      </c>
      <c r="L5" s="24">
        <v>4.33</v>
      </c>
      <c r="M5" s="26">
        <f>K5/L5*100</f>
        <v>78.2909930715935</v>
      </c>
      <c r="N5" s="31">
        <f>M5*0.6</f>
        <v>46.9745958429561</v>
      </c>
      <c r="O5" s="24">
        <v>1.5</v>
      </c>
      <c r="P5" s="24">
        <v>1.5</v>
      </c>
      <c r="Q5" s="24">
        <f>O5/P5*100</f>
        <v>100</v>
      </c>
      <c r="R5" s="24">
        <f>Q5*0.2</f>
        <v>20</v>
      </c>
      <c r="S5" s="24">
        <v>0.5</v>
      </c>
      <c r="T5" s="24">
        <v>5</v>
      </c>
      <c r="U5" s="26">
        <f>S5/T5*100</f>
        <v>10</v>
      </c>
      <c r="V5" s="26">
        <f>U5*0.2</f>
        <v>2</v>
      </c>
      <c r="W5" s="26">
        <f>N5+R5+V5</f>
        <v>68.9745958429561</v>
      </c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</row>
    <row r="6" s="14" customFormat="1" ht="14.25" customHeight="1" spans="1:38">
      <c r="A6" s="24">
        <v>3</v>
      </c>
      <c r="B6" s="24" t="s">
        <v>61</v>
      </c>
      <c r="C6" s="24" t="s">
        <v>62</v>
      </c>
      <c r="D6" s="25" t="s">
        <v>63</v>
      </c>
      <c r="E6" s="24">
        <v>86.14</v>
      </c>
      <c r="F6" s="24">
        <v>15.21</v>
      </c>
      <c r="G6" s="24">
        <v>25.77</v>
      </c>
      <c r="H6" s="24" t="s">
        <v>64</v>
      </c>
      <c r="I6" s="24" t="s">
        <v>65</v>
      </c>
      <c r="J6" s="24">
        <v>86.6</v>
      </c>
      <c r="K6" s="24">
        <v>3.73</v>
      </c>
      <c r="L6" s="24">
        <v>4.33</v>
      </c>
      <c r="M6" s="24">
        <v>86.14</v>
      </c>
      <c r="N6" s="31">
        <f>M6*0.6</f>
        <v>51.684</v>
      </c>
      <c r="O6" s="24">
        <v>0</v>
      </c>
      <c r="P6" s="24">
        <v>1.5</v>
      </c>
      <c r="Q6" s="24">
        <f>O6/P6*100</f>
        <v>0</v>
      </c>
      <c r="R6" s="24">
        <f>Q6*0.2</f>
        <v>0</v>
      </c>
      <c r="S6" s="24">
        <v>4</v>
      </c>
      <c r="T6" s="24">
        <v>5</v>
      </c>
      <c r="U6" s="26">
        <f>S6/T6*100</f>
        <v>80</v>
      </c>
      <c r="V6" s="26">
        <f>U6*0.2</f>
        <v>16</v>
      </c>
      <c r="W6" s="26">
        <f>N6+R6+V6</f>
        <v>67.684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="14" customFormat="1" ht="14.25" customHeight="1" spans="1:38">
      <c r="A7" s="24">
        <v>4</v>
      </c>
      <c r="B7" s="24" t="s">
        <v>84</v>
      </c>
      <c r="C7" s="24" t="s">
        <v>85</v>
      </c>
      <c r="D7" s="25" t="s">
        <v>86</v>
      </c>
      <c r="E7" s="24">
        <v>81.99</v>
      </c>
      <c r="F7" s="24">
        <v>37.5</v>
      </c>
      <c r="G7" s="24">
        <v>56.8</v>
      </c>
      <c r="H7" s="24" t="s">
        <v>87</v>
      </c>
      <c r="I7" s="24" t="s">
        <v>88</v>
      </c>
      <c r="J7" s="24">
        <v>85.1</v>
      </c>
      <c r="K7" s="24">
        <v>3.55</v>
      </c>
      <c r="L7" s="24">
        <v>4.33</v>
      </c>
      <c r="M7" s="24">
        <v>81.99</v>
      </c>
      <c r="N7" s="31">
        <f>M7*0.6</f>
        <v>49.194</v>
      </c>
      <c r="O7" s="24">
        <v>0</v>
      </c>
      <c r="P7" s="24">
        <v>1.5</v>
      </c>
      <c r="Q7" s="24">
        <f>O7/P7*100</f>
        <v>0</v>
      </c>
      <c r="R7" s="24">
        <f>Q7*0.2</f>
        <v>0</v>
      </c>
      <c r="S7" s="24">
        <v>4</v>
      </c>
      <c r="T7" s="24">
        <v>5</v>
      </c>
      <c r="U7" s="26">
        <f>S7/T7*100</f>
        <v>80</v>
      </c>
      <c r="V7" s="26">
        <f>U7*0.2</f>
        <v>16</v>
      </c>
      <c r="W7" s="26">
        <f>N7+R7+V7</f>
        <v>65.194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="14" customFormat="1" ht="14.25" customHeight="1" spans="1:38">
      <c r="A8" s="24">
        <v>5</v>
      </c>
      <c r="B8" s="24" t="s">
        <v>66</v>
      </c>
      <c r="C8" s="24" t="s">
        <v>67</v>
      </c>
      <c r="D8" s="25" t="s">
        <v>68</v>
      </c>
      <c r="E8" s="24">
        <v>83.6</v>
      </c>
      <c r="F8" s="24">
        <v>32.99</v>
      </c>
      <c r="G8" s="24">
        <v>26.8</v>
      </c>
      <c r="H8" s="24" t="s">
        <v>69</v>
      </c>
      <c r="I8" s="24" t="s">
        <v>70</v>
      </c>
      <c r="J8" s="24">
        <v>80.6</v>
      </c>
      <c r="K8" s="24">
        <v>3.62</v>
      </c>
      <c r="L8" s="24">
        <v>4.33</v>
      </c>
      <c r="M8" s="24">
        <v>83.6</v>
      </c>
      <c r="N8" s="31">
        <f>M8*0.6</f>
        <v>50.16</v>
      </c>
      <c r="O8" s="24">
        <v>1</v>
      </c>
      <c r="P8" s="24">
        <v>1.5</v>
      </c>
      <c r="Q8" s="26">
        <f>O8/P8*100</f>
        <v>66.6666666666667</v>
      </c>
      <c r="R8" s="26">
        <f>Q8*0.2</f>
        <v>13.3333333333333</v>
      </c>
      <c r="S8" s="24">
        <v>0</v>
      </c>
      <c r="T8" s="24">
        <v>5</v>
      </c>
      <c r="U8" s="26">
        <f>S8/T8*100</f>
        <v>0</v>
      </c>
      <c r="V8" s="26">
        <f>U8*0.2</f>
        <v>0</v>
      </c>
      <c r="W8" s="26">
        <f>N8+R8+V8</f>
        <v>63.4933333333333</v>
      </c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="14" customFormat="1" ht="14.25" customHeight="1" spans="1:38">
      <c r="A9" s="24">
        <v>6</v>
      </c>
      <c r="B9" s="24" t="s">
        <v>84</v>
      </c>
      <c r="C9" s="24" t="s">
        <v>89</v>
      </c>
      <c r="D9" s="25" t="s">
        <v>90</v>
      </c>
      <c r="E9" s="24">
        <v>83.14</v>
      </c>
      <c r="F9" s="24">
        <v>26.03</v>
      </c>
      <c r="G9" s="24">
        <v>32.47</v>
      </c>
      <c r="H9" s="24" t="s">
        <v>91</v>
      </c>
      <c r="I9" s="24" t="s">
        <v>92</v>
      </c>
      <c r="J9" s="24">
        <v>83.8</v>
      </c>
      <c r="K9" s="24">
        <v>3.6</v>
      </c>
      <c r="L9" s="24">
        <v>4.33</v>
      </c>
      <c r="M9" s="24">
        <v>83.14</v>
      </c>
      <c r="N9" s="31">
        <f>M9*0.6</f>
        <v>49.884</v>
      </c>
      <c r="O9" s="24">
        <v>0</v>
      </c>
      <c r="P9" s="24">
        <v>1.5</v>
      </c>
      <c r="Q9" s="24">
        <f>O9/P9*100</f>
        <v>0</v>
      </c>
      <c r="R9" s="24">
        <f>Q9*0.2</f>
        <v>0</v>
      </c>
      <c r="S9" s="24">
        <v>2.1</v>
      </c>
      <c r="T9" s="24">
        <v>5</v>
      </c>
      <c r="U9" s="26">
        <f>S9/T9*100</f>
        <v>42</v>
      </c>
      <c r="V9" s="26">
        <f>U9*0.2</f>
        <v>8.4</v>
      </c>
      <c r="W9" s="26">
        <f>N9+R9+V9</f>
        <v>58.284</v>
      </c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="14" customFormat="1" ht="14.25" customHeight="1" spans="1:38">
      <c r="A10" s="24">
        <v>7</v>
      </c>
      <c r="B10" s="24" t="s">
        <v>97</v>
      </c>
      <c r="C10" s="24" t="s">
        <v>132</v>
      </c>
      <c r="D10" s="25" t="s">
        <v>133</v>
      </c>
      <c r="E10" s="24">
        <v>90.58</v>
      </c>
      <c r="F10" s="24">
        <v>60.94</v>
      </c>
      <c r="G10" s="24">
        <v>23.88</v>
      </c>
      <c r="H10" s="26" t="s">
        <v>134</v>
      </c>
      <c r="I10" s="24" t="s">
        <v>135</v>
      </c>
      <c r="J10" s="24">
        <v>80.4</v>
      </c>
      <c r="K10" s="24">
        <v>3.75</v>
      </c>
      <c r="L10" s="24">
        <v>4.14</v>
      </c>
      <c r="M10" s="24">
        <v>90.58</v>
      </c>
      <c r="N10" s="31">
        <f>M10*0.6</f>
        <v>54.348</v>
      </c>
      <c r="O10" s="24">
        <v>0</v>
      </c>
      <c r="P10" s="24">
        <v>1.5</v>
      </c>
      <c r="Q10" s="24">
        <f>O10/P10*100</f>
        <v>0</v>
      </c>
      <c r="R10" s="24">
        <f>Q10*0.2</f>
        <v>0</v>
      </c>
      <c r="S10" s="24">
        <v>0</v>
      </c>
      <c r="T10" s="24">
        <v>5</v>
      </c>
      <c r="U10" s="24">
        <f>S10/T10*100</f>
        <v>0</v>
      </c>
      <c r="V10" s="24">
        <f>U10*0.2</f>
        <v>0</v>
      </c>
      <c r="W10" s="26">
        <f>N10+R10+V10</f>
        <v>54.348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="14" customFormat="1" ht="14.25" customHeight="1" spans="1:38">
      <c r="A11" s="24">
        <v>8</v>
      </c>
      <c r="B11" s="24" t="s">
        <v>75</v>
      </c>
      <c r="C11" s="24" t="s">
        <v>76</v>
      </c>
      <c r="D11" s="25" t="s">
        <v>77</v>
      </c>
      <c r="E11" s="24">
        <v>87.92</v>
      </c>
      <c r="F11" s="24">
        <v>59.56</v>
      </c>
      <c r="G11" s="24">
        <v>22.39</v>
      </c>
      <c r="H11" s="26" t="s">
        <v>78</v>
      </c>
      <c r="I11" s="24" t="s">
        <v>79</v>
      </c>
      <c r="J11" s="24">
        <v>86.5</v>
      </c>
      <c r="K11" s="24">
        <v>3.64</v>
      </c>
      <c r="L11" s="24">
        <v>4.14</v>
      </c>
      <c r="M11" s="24">
        <v>87.92</v>
      </c>
      <c r="N11" s="31">
        <f>M11*0.6</f>
        <v>52.752</v>
      </c>
      <c r="O11" s="24">
        <v>0</v>
      </c>
      <c r="P11" s="24">
        <v>1.5</v>
      </c>
      <c r="Q11" s="24">
        <f>O11/P11*100</f>
        <v>0</v>
      </c>
      <c r="R11" s="24">
        <f>Q11*0.2</f>
        <v>0</v>
      </c>
      <c r="S11" s="24">
        <v>0</v>
      </c>
      <c r="T11" s="24">
        <v>5</v>
      </c>
      <c r="U11" s="24">
        <f>S11/T11*100</f>
        <v>0</v>
      </c>
      <c r="V11" s="24">
        <f>U11*0.2</f>
        <v>0</v>
      </c>
      <c r="W11" s="26">
        <f>N11+R11+V11</f>
        <v>52.752</v>
      </c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="14" customFormat="1" ht="14.25" customHeight="1" spans="1:38">
      <c r="A12" s="24">
        <v>9</v>
      </c>
      <c r="B12" s="24" t="s">
        <v>61</v>
      </c>
      <c r="C12" s="24" t="s">
        <v>93</v>
      </c>
      <c r="D12" s="25" t="s">
        <v>94</v>
      </c>
      <c r="E12" s="24">
        <v>84.3</v>
      </c>
      <c r="F12" s="24">
        <v>42.01</v>
      </c>
      <c r="G12" s="24">
        <v>21.03</v>
      </c>
      <c r="H12" s="24" t="s">
        <v>95</v>
      </c>
      <c r="I12" s="24" t="s">
        <v>96</v>
      </c>
      <c r="J12" s="24">
        <v>80.4</v>
      </c>
      <c r="K12" s="24">
        <v>3.65</v>
      </c>
      <c r="L12" s="24">
        <v>4.33</v>
      </c>
      <c r="M12" s="24">
        <v>84.3</v>
      </c>
      <c r="N12" s="31">
        <f>M12*0.6</f>
        <v>50.58</v>
      </c>
      <c r="O12" s="24">
        <v>0</v>
      </c>
      <c r="P12" s="24">
        <v>1.5</v>
      </c>
      <c r="Q12" s="24">
        <f>O12/P12*100</f>
        <v>0</v>
      </c>
      <c r="R12" s="24">
        <f>Q12*0.2</f>
        <v>0</v>
      </c>
      <c r="S12" s="24">
        <v>0.5</v>
      </c>
      <c r="T12" s="24">
        <v>5</v>
      </c>
      <c r="U12" s="26">
        <f>S12/T12*100</f>
        <v>10</v>
      </c>
      <c r="V12" s="26">
        <f>U12*0.2</f>
        <v>2</v>
      </c>
      <c r="W12" s="26">
        <f>N12+R12+V12</f>
        <v>52.58</v>
      </c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="14" customFormat="1" ht="14.25" customHeight="1" spans="1:38">
      <c r="A13" s="24">
        <v>10</v>
      </c>
      <c r="B13" s="24" t="s">
        <v>136</v>
      </c>
      <c r="C13" s="24" t="s">
        <v>137</v>
      </c>
      <c r="D13" s="25" t="s">
        <v>138</v>
      </c>
      <c r="E13" s="24">
        <v>86.47</v>
      </c>
      <c r="F13" s="24">
        <v>51.94</v>
      </c>
      <c r="G13" s="24">
        <v>23.88</v>
      </c>
      <c r="H13" s="26" t="s">
        <v>139</v>
      </c>
      <c r="I13" s="24" t="s">
        <v>140</v>
      </c>
      <c r="J13" s="24">
        <v>80.4</v>
      </c>
      <c r="K13" s="24">
        <v>3.58</v>
      </c>
      <c r="L13" s="24">
        <v>4.14</v>
      </c>
      <c r="M13" s="24">
        <v>86.47</v>
      </c>
      <c r="N13" s="31">
        <f>M13*0.6</f>
        <v>51.882</v>
      </c>
      <c r="O13" s="24">
        <v>0</v>
      </c>
      <c r="P13" s="24">
        <v>1.5</v>
      </c>
      <c r="Q13" s="24">
        <f>O13/P13*100</f>
        <v>0</v>
      </c>
      <c r="R13" s="24">
        <f>Q13*0.2</f>
        <v>0</v>
      </c>
      <c r="S13" s="24">
        <v>0</v>
      </c>
      <c r="T13" s="24">
        <v>5</v>
      </c>
      <c r="U13" s="24">
        <f>S13/T13*100</f>
        <v>0</v>
      </c>
      <c r="V13" s="24">
        <f>U13*0.2</f>
        <v>0</v>
      </c>
      <c r="W13" s="26">
        <f>N13+R13+V13</f>
        <v>51.882</v>
      </c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="14" customFormat="1" ht="14.25" customHeight="1" spans="1:38">
      <c r="A14" s="24">
        <v>11</v>
      </c>
      <c r="B14" s="24" t="s">
        <v>119</v>
      </c>
      <c r="C14" s="24" t="s">
        <v>141</v>
      </c>
      <c r="D14" s="25" t="s">
        <v>142</v>
      </c>
      <c r="E14" s="24">
        <v>83.33</v>
      </c>
      <c r="F14" s="24">
        <v>66.48</v>
      </c>
      <c r="G14" s="24">
        <v>17.16</v>
      </c>
      <c r="H14" s="26" t="s">
        <v>143</v>
      </c>
      <c r="I14" s="24" t="s">
        <v>144</v>
      </c>
      <c r="J14" s="24">
        <v>81.2</v>
      </c>
      <c r="K14" s="24">
        <v>3.45</v>
      </c>
      <c r="L14" s="24">
        <v>4.14</v>
      </c>
      <c r="M14" s="24">
        <v>83.33</v>
      </c>
      <c r="N14" s="31">
        <f>M14*0.6</f>
        <v>49.998</v>
      </c>
      <c r="O14" s="24">
        <v>0</v>
      </c>
      <c r="P14" s="24">
        <v>1.5</v>
      </c>
      <c r="Q14" s="24">
        <f>O14/P14*100</f>
        <v>0</v>
      </c>
      <c r="R14" s="24">
        <f>Q14*0.2</f>
        <v>0</v>
      </c>
      <c r="S14" s="24">
        <v>0</v>
      </c>
      <c r="T14" s="24">
        <v>5</v>
      </c>
      <c r="U14" s="24">
        <f>S14/T14*100</f>
        <v>0</v>
      </c>
      <c r="V14" s="24">
        <f>U14*0.2</f>
        <v>0</v>
      </c>
      <c r="W14" s="26">
        <f>N14+R14+V14</f>
        <v>49.998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="14" customFormat="1" ht="14.25" customHeight="1" spans="1:38">
      <c r="A15" s="24">
        <v>12</v>
      </c>
      <c r="B15" s="24" t="s">
        <v>114</v>
      </c>
      <c r="C15" s="24" t="s">
        <v>145</v>
      </c>
      <c r="D15" s="25" t="s">
        <v>146</v>
      </c>
      <c r="E15" s="24">
        <v>83.33</v>
      </c>
      <c r="F15" s="24">
        <v>61.63</v>
      </c>
      <c r="G15" s="24">
        <v>28.36</v>
      </c>
      <c r="H15" s="26" t="s">
        <v>147</v>
      </c>
      <c r="I15" s="24" t="s">
        <v>148</v>
      </c>
      <c r="J15" s="24">
        <v>80.6</v>
      </c>
      <c r="K15" s="24">
        <v>3.45</v>
      </c>
      <c r="L15" s="24">
        <v>4.14</v>
      </c>
      <c r="M15" s="24">
        <v>83.33</v>
      </c>
      <c r="N15" s="31">
        <f>M15*0.6</f>
        <v>49.998</v>
      </c>
      <c r="O15" s="24">
        <v>0</v>
      </c>
      <c r="P15" s="24">
        <v>1.5</v>
      </c>
      <c r="Q15" s="24">
        <f>O15/P15*100</f>
        <v>0</v>
      </c>
      <c r="R15" s="24">
        <f>Q15*0.2</f>
        <v>0</v>
      </c>
      <c r="S15" s="24">
        <v>0</v>
      </c>
      <c r="T15" s="24">
        <v>5</v>
      </c>
      <c r="U15" s="24">
        <f>S15/T15*100</f>
        <v>0</v>
      </c>
      <c r="V15" s="24">
        <f>U15*0.2</f>
        <v>0</v>
      </c>
      <c r="W15" s="26">
        <f>N15+R15+V15</f>
        <v>49.998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="14" customFormat="1" ht="14.25" customHeight="1" spans="1:38">
      <c r="A16" s="24">
        <v>13</v>
      </c>
      <c r="B16" s="24" t="s">
        <v>136</v>
      </c>
      <c r="C16" s="24" t="s">
        <v>149</v>
      </c>
      <c r="D16" s="25" t="s">
        <v>150</v>
      </c>
      <c r="E16" s="24">
        <v>82.37</v>
      </c>
      <c r="F16" s="24">
        <v>76.18</v>
      </c>
      <c r="G16" s="24">
        <v>45.52</v>
      </c>
      <c r="H16" s="26" t="s">
        <v>151</v>
      </c>
      <c r="I16" s="24" t="s">
        <v>152</v>
      </c>
      <c r="J16" s="24">
        <v>80.5</v>
      </c>
      <c r="K16" s="24">
        <v>3.41</v>
      </c>
      <c r="L16" s="24">
        <v>4.14</v>
      </c>
      <c r="M16" s="24">
        <v>82.37</v>
      </c>
      <c r="N16" s="31">
        <f>M16*0.6</f>
        <v>49.422</v>
      </c>
      <c r="O16" s="24">
        <v>0</v>
      </c>
      <c r="P16" s="24">
        <v>1.5</v>
      </c>
      <c r="Q16" s="24">
        <f>O16/P16*100</f>
        <v>0</v>
      </c>
      <c r="R16" s="24">
        <f>Q16*0.2</f>
        <v>0</v>
      </c>
      <c r="S16" s="24">
        <v>0</v>
      </c>
      <c r="T16" s="24">
        <v>5</v>
      </c>
      <c r="U16" s="24">
        <f>S16/T16*100</f>
        <v>0</v>
      </c>
      <c r="V16" s="24">
        <f>U16*0.2</f>
        <v>0</v>
      </c>
      <c r="W16" s="26">
        <f>N16+R16+V16</f>
        <v>49.422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="14" customFormat="1" ht="14.25" customHeight="1" spans="1:38">
      <c r="A17" s="24">
        <v>14</v>
      </c>
      <c r="B17" s="24" t="s">
        <v>136</v>
      </c>
      <c r="C17" s="24" t="s">
        <v>153</v>
      </c>
      <c r="D17" s="25" t="s">
        <v>154</v>
      </c>
      <c r="E17" s="24">
        <v>81.64</v>
      </c>
      <c r="F17" s="24">
        <v>51.25</v>
      </c>
      <c r="G17" s="24">
        <v>19.4</v>
      </c>
      <c r="H17" s="26" t="s">
        <v>155</v>
      </c>
      <c r="I17" s="24" t="s">
        <v>156</v>
      </c>
      <c r="J17" s="24">
        <v>80.5</v>
      </c>
      <c r="K17" s="24">
        <v>3.38</v>
      </c>
      <c r="L17" s="24">
        <v>4.14</v>
      </c>
      <c r="M17" s="24">
        <v>81.64</v>
      </c>
      <c r="N17" s="31">
        <f>M17*0.6</f>
        <v>48.984</v>
      </c>
      <c r="O17" s="24">
        <v>0</v>
      </c>
      <c r="P17" s="24">
        <v>1.5</v>
      </c>
      <c r="Q17" s="24">
        <f>O17/P17*100</f>
        <v>0</v>
      </c>
      <c r="R17" s="24">
        <f>Q17*0.2</f>
        <v>0</v>
      </c>
      <c r="S17" s="24">
        <v>0</v>
      </c>
      <c r="T17" s="24">
        <v>5</v>
      </c>
      <c r="U17" s="24">
        <f>S17/T17*100</f>
        <v>0</v>
      </c>
      <c r="V17" s="24">
        <f>U17*0.2</f>
        <v>0</v>
      </c>
      <c r="W17" s="26">
        <f>N17+R17+V17</f>
        <v>48.984</v>
      </c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</sheetData>
  <mergeCells count="15">
    <mergeCell ref="A1:W1"/>
    <mergeCell ref="K2:N2"/>
    <mergeCell ref="O2:R2"/>
    <mergeCell ref="S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W2:W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6" sqref="H16"/>
    </sheetView>
  </sheetViews>
  <sheetFormatPr defaultColWidth="8.72727272727273" defaultRowHeight="15.6" outlineLevelCol="4"/>
  <cols>
    <col min="4" max="4" width="12.2727272727273" customWidth="1"/>
  </cols>
  <sheetData>
    <row r="1" spans="1:2">
      <c r="A1" s="1"/>
      <c r="B1" s="1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158</v>
      </c>
    </row>
    <row r="3" spans="1:5">
      <c r="A3" s="3">
        <v>1</v>
      </c>
      <c r="B3" s="4" t="s">
        <v>26</v>
      </c>
      <c r="C3" s="4" t="s">
        <v>27</v>
      </c>
      <c r="D3" s="5" t="s">
        <v>28</v>
      </c>
      <c r="E3" s="6" t="s">
        <v>159</v>
      </c>
    </row>
    <row r="4" spans="1:5">
      <c r="A4" s="3">
        <v>2</v>
      </c>
      <c r="B4" s="4" t="s">
        <v>31</v>
      </c>
      <c r="C4" s="4" t="s">
        <v>32</v>
      </c>
      <c r="D4" s="5" t="s">
        <v>33</v>
      </c>
      <c r="E4" s="7"/>
    </row>
    <row r="5" spans="1:5">
      <c r="A5" s="3">
        <v>3</v>
      </c>
      <c r="B5" s="4" t="s">
        <v>36</v>
      </c>
      <c r="C5" s="4" t="s">
        <v>37</v>
      </c>
      <c r="D5" s="5" t="s">
        <v>38</v>
      </c>
      <c r="E5" s="6" t="s">
        <v>160</v>
      </c>
    </row>
    <row r="6" spans="1:5">
      <c r="A6" s="3">
        <v>4</v>
      </c>
      <c r="B6" s="4" t="s">
        <v>36</v>
      </c>
      <c r="C6" s="4" t="s">
        <v>41</v>
      </c>
      <c r="D6" s="5" t="s">
        <v>42</v>
      </c>
      <c r="E6" s="8"/>
    </row>
    <row r="7" spans="1:5">
      <c r="A7" s="3">
        <v>5</v>
      </c>
      <c r="B7" s="4" t="s">
        <v>36</v>
      </c>
      <c r="C7" s="4" t="s">
        <v>45</v>
      </c>
      <c r="D7" s="5" t="s">
        <v>46</v>
      </c>
      <c r="E7" s="8"/>
    </row>
    <row r="8" spans="1:5">
      <c r="A8" s="3">
        <v>6</v>
      </c>
      <c r="B8" s="4" t="s">
        <v>36</v>
      </c>
      <c r="C8" s="4" t="s">
        <v>49</v>
      </c>
      <c r="D8" s="5" t="s">
        <v>50</v>
      </c>
      <c r="E8" s="8"/>
    </row>
    <row r="9" spans="1:5">
      <c r="A9" s="3">
        <v>7</v>
      </c>
      <c r="B9" s="4" t="s">
        <v>36</v>
      </c>
      <c r="C9" s="4" t="s">
        <v>57</v>
      </c>
      <c r="D9" s="5" t="s">
        <v>58</v>
      </c>
      <c r="E9" s="8"/>
    </row>
    <row r="10" spans="1:5">
      <c r="A10" s="3">
        <v>8</v>
      </c>
      <c r="B10" s="4" t="s">
        <v>36</v>
      </c>
      <c r="C10" s="4" t="s">
        <v>53</v>
      </c>
      <c r="D10" s="5" t="s">
        <v>54</v>
      </c>
      <c r="E10" s="7"/>
    </row>
    <row r="11" spans="1:5">
      <c r="A11" s="3">
        <v>9</v>
      </c>
      <c r="B11" s="4" t="s">
        <v>97</v>
      </c>
      <c r="C11" s="4" t="s">
        <v>98</v>
      </c>
      <c r="D11" s="5" t="s">
        <v>99</v>
      </c>
      <c r="E11" s="9" t="s">
        <v>161</v>
      </c>
    </row>
    <row r="12" spans="1:5">
      <c r="A12" s="3">
        <v>10</v>
      </c>
      <c r="B12" s="4" t="s">
        <v>97</v>
      </c>
      <c r="C12" s="4" t="s">
        <v>102</v>
      </c>
      <c r="D12" s="5" t="s">
        <v>103</v>
      </c>
      <c r="E12" s="10"/>
    </row>
    <row r="13" spans="1:5">
      <c r="A13" s="3">
        <v>11</v>
      </c>
      <c r="B13" s="4" t="s">
        <v>75</v>
      </c>
      <c r="C13" s="4" t="s">
        <v>106</v>
      </c>
      <c r="D13" s="5" t="s">
        <v>107</v>
      </c>
      <c r="E13" s="10"/>
    </row>
    <row r="14" spans="1:5">
      <c r="A14" s="3">
        <v>12</v>
      </c>
      <c r="B14" s="4" t="s">
        <v>114</v>
      </c>
      <c r="C14" s="4" t="s">
        <v>115</v>
      </c>
      <c r="D14" s="5" t="s">
        <v>116</v>
      </c>
      <c r="E14" s="10"/>
    </row>
    <row r="15" spans="1:5">
      <c r="A15" s="3">
        <v>13</v>
      </c>
      <c r="B15" s="4" t="s">
        <v>119</v>
      </c>
      <c r="C15" s="4" t="s">
        <v>120</v>
      </c>
      <c r="D15" s="5" t="s">
        <v>121</v>
      </c>
      <c r="E15" s="10"/>
    </row>
    <row r="16" spans="1:5">
      <c r="A16" s="3">
        <v>14</v>
      </c>
      <c r="B16" s="4" t="s">
        <v>75</v>
      </c>
      <c r="C16" s="4" t="s">
        <v>110</v>
      </c>
      <c r="D16" s="5" t="s">
        <v>111</v>
      </c>
      <c r="E16" s="10"/>
    </row>
    <row r="17" spans="1:5">
      <c r="A17" s="3">
        <v>15</v>
      </c>
      <c r="B17" s="4" t="s">
        <v>97</v>
      </c>
      <c r="C17" s="4" t="s">
        <v>124</v>
      </c>
      <c r="D17" s="5" t="s">
        <v>125</v>
      </c>
      <c r="E17" s="10"/>
    </row>
    <row r="18" spans="1:5">
      <c r="A18" s="3">
        <v>16</v>
      </c>
      <c r="B18" s="4" t="s">
        <v>97</v>
      </c>
      <c r="C18" s="4" t="s">
        <v>128</v>
      </c>
      <c r="D18" s="5" t="s">
        <v>129</v>
      </c>
      <c r="E18" s="11"/>
    </row>
    <row r="19" spans="1:5">
      <c r="A19" s="3">
        <v>17</v>
      </c>
      <c r="B19" s="4" t="s">
        <v>61</v>
      </c>
      <c r="C19" s="4" t="s">
        <v>80</v>
      </c>
      <c r="D19" s="5" t="s">
        <v>81</v>
      </c>
      <c r="E19" s="3" t="s">
        <v>162</v>
      </c>
    </row>
  </sheetData>
  <mergeCells count="3">
    <mergeCell ref="E3:E4"/>
    <mergeCell ref="E5:E10"/>
    <mergeCell ref="E11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2020级名额</vt:lpstr>
      <vt:lpstr>2021级名额</vt:lpstr>
      <vt:lpstr>2022级名额</vt:lpstr>
      <vt:lpstr>公共名额</vt:lpstr>
      <vt:lpstr>最终结果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陈佳瀛</cp:lastModifiedBy>
  <dcterms:created xsi:type="dcterms:W3CDTF">2006-09-16T00:00:00Z</dcterms:created>
  <dcterms:modified xsi:type="dcterms:W3CDTF">2023-10-30T15:46:56Z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A2EC26DD9AD64C21B13EEEDA252BFE14_12</vt:lpwstr>
  </property>
  <property fmtid="{D5CDD505-2E9C-101B-9397-08002B2CF9AE}" pid="3" name="KSOProductBuildVer">
    <vt:lpwstr>2052-12.1.0.15398</vt:lpwstr>
  </property>
</Properties>
</file>